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ДМШ\Дата\2021\"/>
    </mc:Choice>
  </mc:AlternateContent>
  <xr:revisionPtr revIDLastSave="0" documentId="13_ncr:1_{D6D85DB2-E3D7-43D2-80D2-6E5D4B613D4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РП Зміна 2021" sheetId="40" r:id="rId1"/>
  </sheets>
  <definedNames>
    <definedName name="_xlnm._FilterDatabase" localSheetId="0" hidden="1">'РП Зміна 2021'!$C$5:$K$13</definedName>
    <definedName name="_xlnm.Print_Titles" localSheetId="0">'РП Зміна 2021'!$5:$5</definedName>
  </definedNames>
  <calcPr calcId="191029"/>
  <pivotCaches>
    <pivotCache cacheId="0" r:id="rId2"/>
  </pivotCaches>
</workbook>
</file>

<file path=xl/calcChain.xml><?xml version="1.0" encoding="utf-8"?>
<calcChain xmlns="http://schemas.openxmlformats.org/spreadsheetml/2006/main">
  <c r="C33" i="40" l="1"/>
  <c r="C28" i="40"/>
  <c r="G18" i="40" l="1"/>
  <c r="B30" i="40" l="1"/>
  <c r="C25" i="40"/>
  <c r="G17" i="40"/>
  <c r="C24" i="40" s="1"/>
  <c r="G16" i="40"/>
  <c r="C39" i="40" s="1"/>
  <c r="G14" i="40"/>
  <c r="C37" i="40" s="1"/>
  <c r="G13" i="40"/>
  <c r="C45" i="40" s="1"/>
  <c r="G12" i="40"/>
  <c r="C42" i="40" s="1"/>
  <c r="G11" i="40"/>
  <c r="C47" i="40" s="1"/>
  <c r="G10" i="40"/>
  <c r="C36" i="40" s="1"/>
  <c r="G9" i="40"/>
  <c r="C46" i="40" s="1"/>
  <c r="G8" i="40"/>
  <c r="G23" i="40" s="1"/>
  <c r="C38" i="40" l="1"/>
  <c r="C53" i="40" s="1"/>
  <c r="D53" i="40" s="1"/>
</calcChain>
</file>

<file path=xl/sharedStrings.xml><?xml version="1.0" encoding="utf-8"?>
<sst xmlns="http://schemas.openxmlformats.org/spreadsheetml/2006/main" count="75" uniqueCount="48">
  <si>
    <t xml:space="preserve">Примітки </t>
  </si>
  <si>
    <t>Код КЕКВ (для бюджетних коштів)</t>
  </si>
  <si>
    <t>Орієнтовний початок проведення процедури закупівлі</t>
  </si>
  <si>
    <t xml:space="preserve">(вартість предмета закупівлі є меншою 200 тис. гривень для товарів і послуг та меншою 1 мільйона 500 тисяч гривень для робіт) </t>
  </si>
  <si>
    <t>Розмір бюджетного призначення та/або очікувана вартість предмета закупівлі, грн.</t>
  </si>
  <si>
    <t>Вид закупівлі</t>
  </si>
  <si>
    <t>без використання електронної системи</t>
  </si>
  <si>
    <t>№</t>
  </si>
  <si>
    <t>Полтавська дитяча музична школа №1 ім. П.І. Майбороди, ідентифікаційний код за ЄДРПОУ 34742491, м. Полтава, вул. Стрітенська, буд. 35</t>
  </si>
  <si>
    <t>Цілодобовий нагляд за працездатністю об'єктової пожежної сигналізації</t>
  </si>
  <si>
    <t xml:space="preserve">Послуги з поводження з побутовими відходами </t>
  </si>
  <si>
    <t>Електрична енергія</t>
  </si>
  <si>
    <r>
      <rPr>
        <b/>
        <sz val="9"/>
        <rFont val="Arial"/>
        <family val="2"/>
        <charset val="204"/>
      </rPr>
      <t>09310000-5</t>
    </r>
    <r>
      <rPr>
        <sz val="9"/>
        <rFont val="Arial"/>
        <family val="2"/>
        <charset val="204"/>
      </rPr>
      <t xml:space="preserve"> - Електрична енергія</t>
    </r>
  </si>
  <si>
    <r>
      <rPr>
        <b/>
        <sz val="9"/>
        <rFont val="Arial"/>
        <family val="2"/>
        <charset val="204"/>
      </rPr>
      <t>65310000-9</t>
    </r>
    <r>
      <rPr>
        <sz val="9"/>
        <rFont val="Arial"/>
        <family val="2"/>
        <charset val="204"/>
      </rPr>
      <t xml:space="preserve"> - Розподіл електричної енергії</t>
    </r>
  </si>
  <si>
    <r>
      <rPr>
        <b/>
        <sz val="9"/>
        <color theme="1"/>
        <rFont val="Arial"/>
        <family val="2"/>
        <charset val="204"/>
      </rPr>
      <t>90510000-5</t>
    </r>
    <r>
      <rPr>
        <sz val="9"/>
        <color theme="1"/>
        <rFont val="Arial"/>
        <family val="2"/>
        <charset val="204"/>
      </rPr>
      <t xml:space="preserve"> - Утилізація/видалення сміття та поводження зі сміттям</t>
    </r>
  </si>
  <si>
    <r>
      <rPr>
        <b/>
        <sz val="9"/>
        <rFont val="Arial"/>
        <family val="2"/>
        <charset val="204"/>
      </rPr>
      <t>50410000-2</t>
    </r>
    <r>
      <rPr>
        <sz val="9"/>
        <rFont val="Arial"/>
        <family val="2"/>
        <charset val="204"/>
      </rPr>
      <t xml:space="preserve"> - Послуги з ремонту і технічного обслуговування вимірювальних, випробувальних і контрольних приладів</t>
    </r>
  </si>
  <si>
    <r>
      <rPr>
        <b/>
        <sz val="9"/>
        <rFont val="Arial"/>
        <family val="2"/>
        <charset val="204"/>
      </rPr>
      <t>09320000-8</t>
    </r>
    <r>
      <rPr>
        <sz val="9"/>
        <rFont val="Arial"/>
        <family val="2"/>
        <charset val="204"/>
      </rPr>
      <t xml:space="preserve"> - Пара, гаряча вода та пов’язана продукція</t>
    </r>
  </si>
  <si>
    <r>
      <rPr>
        <b/>
        <sz val="9"/>
        <rFont val="Arial"/>
        <family val="2"/>
        <charset val="204"/>
      </rPr>
      <t>79710000-4</t>
    </r>
    <r>
      <rPr>
        <sz val="9"/>
        <rFont val="Arial"/>
        <family val="2"/>
        <charset val="204"/>
      </rPr>
      <t xml:space="preserve"> - Охоронні послуги</t>
    </r>
  </si>
  <si>
    <r>
      <rPr>
        <b/>
        <sz val="9"/>
        <rFont val="Arial"/>
        <family val="2"/>
        <charset val="204"/>
      </rPr>
      <t>72410000-7</t>
    </r>
    <r>
      <rPr>
        <sz val="9"/>
        <rFont val="Arial"/>
        <family val="2"/>
        <charset val="204"/>
      </rPr>
      <t xml:space="preserve"> - Послуги провайдерів</t>
    </r>
  </si>
  <si>
    <r>
      <rPr>
        <b/>
        <sz val="9"/>
        <rFont val="Arial"/>
        <family val="2"/>
        <charset val="204"/>
      </rPr>
      <t xml:space="preserve">65110000-7 </t>
    </r>
    <r>
      <rPr>
        <sz val="9"/>
        <rFont val="Arial"/>
        <family val="2"/>
        <charset val="204"/>
      </rPr>
      <t>- Розподіл води</t>
    </r>
  </si>
  <si>
    <t>Враховуючі дані з сайту Антимонопольного комітету Україні - закупка у монополіста</t>
  </si>
  <si>
    <t xml:space="preserve">Теплова енергія у вигляді гарячої води </t>
  </si>
  <si>
    <t>64210000-1 - Послуги телефонного зв’язку та передачі даних</t>
  </si>
  <si>
    <t>30190000-7 - Офісне устаткування та приладдя різне</t>
  </si>
  <si>
    <t>Кількість</t>
  </si>
  <si>
    <t>Код товару чи послуги за показником четвертої цифри Єдиного закупівельного словника (наказ 708)</t>
  </si>
  <si>
    <t>Код товару чи послуги, визначеного згідно з Єдиним закупівельним словником, що найбільше відповідає назві номенклатурної позиції (наказ 1082)</t>
  </si>
  <si>
    <t>Номенклатурна позиція</t>
  </si>
  <si>
    <t>січень</t>
  </si>
  <si>
    <t>Річний план закупівель на 2021 рік</t>
  </si>
  <si>
    <t>Переговорна процедура</t>
  </si>
  <si>
    <t>Ціна за одиницю/ місяць</t>
  </si>
  <si>
    <t>0932</t>
  </si>
  <si>
    <t>0931</t>
  </si>
  <si>
    <t>90430000-0 Послуги з відведення стічних вод (послуги з централізованого водовідведення)</t>
  </si>
  <si>
    <t>-</t>
  </si>
  <si>
    <t xml:space="preserve"> Розподіл води (Послуги з централізованого водопостачання та централізованого водовідведення )</t>
  </si>
  <si>
    <t>Послуги з відведення стічних вод (послуги з централізованого водовідведення)</t>
  </si>
  <si>
    <t>Послуги провайдерів</t>
  </si>
  <si>
    <t>Охоронні послуги</t>
  </si>
  <si>
    <t>Послуги телефонного зв’язку та передачі даних</t>
  </si>
  <si>
    <t xml:space="preserve"> Розподіл електричної енергії (послуги із забезпечення перетікань реактивної електричної енергії)</t>
  </si>
  <si>
    <t xml:space="preserve">  Розподіл електричної енергії</t>
  </si>
  <si>
    <t>Канцелярські товари в асортименті</t>
  </si>
  <si>
    <t>Пакети програмного забезпечення для фінансового аналізу та бухгалтерського обліку</t>
  </si>
  <si>
    <t>48440000-4 Пакети програмного забезпечення для фінансового аналізу та бухгалтерського обліку</t>
  </si>
  <si>
    <t>+</t>
  </si>
  <si>
    <t>Повідомлення про намір укласти договір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</si>
</sst>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₴"/>
  </numFmts>
  <fonts count="12" x14ac:knownFonts="1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FFC000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9"/>
      <name val="Arial"/>
      <family val="2"/>
      <charset val="204"/>
    </font>
    <font>
      <sz val="9"/>
      <color indexed="12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64" fontId="1" fillId="0" borderId="13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164" fontId="1" fillId="0" borderId="13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2">
    <dxf>
      <font>
        <sz val="9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44;&#1052;&#1064;/&#1047;&#1040;&#1050;&#1059;&#1055;&#1050;&#1048;/2021/&#1056;&#1110;&#1095;&#1085;&#1080;&#1081;%20&#1087;&#1083;&#1072;&#1085;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169.650430092595" createdVersion="6" refreshedVersion="6" minRefreshableVersion="3" recordCount="6" xr:uid="{62BC71A9-A86B-40F6-B354-B7B475D9FE9C}">
  <cacheSource type="worksheet">
    <worksheetSource ref="D26:D30" sheet="Річний план закупівель зміна №7" r:id="rId2"/>
  </cacheSource>
  <cacheFields count="1">
    <cacheField name="5032" numFmtId="0">
      <sharedItems containsString="0" containsBlank="1" containsNumber="1" containsInteger="1" minValue="3014" maxValue="79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m/>
  </r>
  <r>
    <m/>
  </r>
  <r>
    <n v="7941"/>
  </r>
  <r>
    <n v="3019"/>
  </r>
  <r>
    <n v="3014"/>
  </r>
  <r>
    <n v="32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8ECACA-1D78-4A4C-BC18-58357D30DF25}" name="Сводная таблица4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E44:G61" firstHeaderRow="1" firstDataRow="1" firstDataCol="0"/>
  <pivotFields count="1">
    <pivotField showAll="0"/>
  </pivot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D21D5-64DC-4639-9688-4E68E66DC16C}">
  <dimension ref="A1:K61"/>
  <sheetViews>
    <sheetView tabSelected="1" view="pageBreakPreview" topLeftCell="A22" zoomScale="85" zoomScaleNormal="100" zoomScaleSheetLayoutView="85" workbookViewId="0">
      <selection activeCell="G7" sqref="G7"/>
    </sheetView>
  </sheetViews>
  <sheetFormatPr defaultRowHeight="12" x14ac:dyDescent="0.2"/>
  <cols>
    <col min="1" max="1" width="4.85546875" style="26" customWidth="1"/>
    <col min="2" max="2" width="46.7109375" style="27" customWidth="1"/>
    <col min="3" max="3" width="38.85546875" style="27" customWidth="1"/>
    <col min="4" max="4" width="20" style="61" customWidth="1"/>
    <col min="5" max="6" width="13" style="27" customWidth="1"/>
    <col min="7" max="7" width="23.28515625" style="27" customWidth="1"/>
    <col min="8" max="8" width="14.140625" style="27" customWidth="1"/>
    <col min="9" max="9" width="24.28515625" style="27" customWidth="1"/>
    <col min="10" max="10" width="13.85546875" style="40" customWidth="1"/>
    <col min="11" max="11" width="19.5703125" style="61" customWidth="1"/>
    <col min="12" max="16384" width="9.140625" style="27"/>
  </cols>
  <sheetData>
    <row r="1" spans="1:11" ht="23.25" customHeight="1" x14ac:dyDescent="0.2">
      <c r="J1" s="103"/>
      <c r="K1" s="103"/>
    </row>
    <row r="2" spans="1:11" ht="14.25" customHeight="1" x14ac:dyDescent="0.2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 customHeight="1" x14ac:dyDescent="0.2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2.75" customHeight="1" x14ac:dyDescent="0.2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s="1" customFormat="1" ht="74.25" customHeight="1" x14ac:dyDescent="0.2">
      <c r="A5" s="93" t="s">
        <v>7</v>
      </c>
      <c r="B5" s="29" t="s">
        <v>27</v>
      </c>
      <c r="C5" s="30" t="s">
        <v>26</v>
      </c>
      <c r="D5" s="31" t="s">
        <v>25</v>
      </c>
      <c r="E5" s="32" t="s">
        <v>31</v>
      </c>
      <c r="F5" s="32" t="s">
        <v>24</v>
      </c>
      <c r="G5" s="30" t="s">
        <v>4</v>
      </c>
      <c r="H5" s="32" t="s">
        <v>1</v>
      </c>
      <c r="I5" s="30" t="s">
        <v>5</v>
      </c>
      <c r="J5" s="29" t="s">
        <v>2</v>
      </c>
      <c r="K5" s="29" t="s">
        <v>0</v>
      </c>
    </row>
    <row r="6" spans="1:11" s="1" customFormat="1" ht="12" customHeight="1" thickBot="1" x14ac:dyDescent="0.25">
      <c r="A6" s="94">
        <v>1</v>
      </c>
      <c r="B6" s="33">
        <v>2</v>
      </c>
      <c r="C6" s="34">
        <v>3</v>
      </c>
      <c r="D6" s="35"/>
      <c r="E6" s="34"/>
      <c r="F6" s="34"/>
      <c r="G6" s="34">
        <v>5</v>
      </c>
      <c r="H6" s="34">
        <v>4</v>
      </c>
      <c r="I6" s="36">
        <v>6</v>
      </c>
      <c r="J6" s="33">
        <v>7</v>
      </c>
      <c r="K6" s="33">
        <v>8</v>
      </c>
    </row>
    <row r="7" spans="1:11" s="1" customFormat="1" ht="51" customHeight="1" thickBot="1" x14ac:dyDescent="0.25">
      <c r="A7" s="95">
        <v>1</v>
      </c>
      <c r="B7" s="20" t="s">
        <v>21</v>
      </c>
      <c r="C7" s="20" t="s">
        <v>16</v>
      </c>
      <c r="D7" s="21" t="s">
        <v>32</v>
      </c>
      <c r="E7" s="22" t="s">
        <v>35</v>
      </c>
      <c r="F7" s="23">
        <v>12</v>
      </c>
      <c r="G7" s="22">
        <v>359763.8</v>
      </c>
      <c r="H7" s="23">
        <v>2271</v>
      </c>
      <c r="I7" s="37" t="s">
        <v>30</v>
      </c>
      <c r="J7" s="24" t="s">
        <v>28</v>
      </c>
      <c r="K7" s="38" t="s">
        <v>20</v>
      </c>
    </row>
    <row r="8" spans="1:11" s="1" customFormat="1" ht="51" customHeight="1" x14ac:dyDescent="0.2">
      <c r="A8" s="96">
        <v>2</v>
      </c>
      <c r="B8" s="64" t="s">
        <v>36</v>
      </c>
      <c r="C8" s="65" t="s">
        <v>19</v>
      </c>
      <c r="D8" s="66">
        <v>6511</v>
      </c>
      <c r="E8" s="67">
        <v>15.875999999999999</v>
      </c>
      <c r="F8" s="68">
        <v>12</v>
      </c>
      <c r="G8" s="67">
        <f>E8*550</f>
        <v>8731.7999999999993</v>
      </c>
      <c r="H8" s="68">
        <v>2272</v>
      </c>
      <c r="I8" s="66" t="s">
        <v>6</v>
      </c>
      <c r="J8" s="69" t="s">
        <v>28</v>
      </c>
      <c r="K8" s="70"/>
    </row>
    <row r="9" spans="1:11" s="1" customFormat="1" ht="51" customHeight="1" x14ac:dyDescent="0.2">
      <c r="A9" s="97">
        <v>3</v>
      </c>
      <c r="B9" s="25" t="s">
        <v>37</v>
      </c>
      <c r="C9" s="12" t="s">
        <v>34</v>
      </c>
      <c r="D9" s="14">
        <v>9043</v>
      </c>
      <c r="E9" s="2">
        <v>16.728000000000002</v>
      </c>
      <c r="F9" s="11">
        <v>12</v>
      </c>
      <c r="G9" s="2">
        <f>E9*550</f>
        <v>9200.4000000000015</v>
      </c>
      <c r="H9" s="11">
        <v>2272</v>
      </c>
      <c r="I9" s="14" t="s">
        <v>6</v>
      </c>
      <c r="J9" s="9" t="s">
        <v>28</v>
      </c>
      <c r="K9" s="71"/>
    </row>
    <row r="10" spans="1:11" s="4" customFormat="1" ht="39" customHeight="1" x14ac:dyDescent="0.2">
      <c r="A10" s="98">
        <v>4</v>
      </c>
      <c r="B10" s="59" t="s">
        <v>9</v>
      </c>
      <c r="C10" s="59" t="s">
        <v>15</v>
      </c>
      <c r="D10" s="60">
        <v>5041</v>
      </c>
      <c r="E10" s="18">
        <v>600</v>
      </c>
      <c r="F10" s="19">
        <v>12</v>
      </c>
      <c r="G10" s="18">
        <f>E10*F10</f>
        <v>7200</v>
      </c>
      <c r="H10" s="19">
        <v>2240</v>
      </c>
      <c r="I10" s="60" t="s">
        <v>6</v>
      </c>
      <c r="J10" s="60" t="s">
        <v>28</v>
      </c>
      <c r="K10" s="72"/>
    </row>
    <row r="11" spans="1:11" s="1" customFormat="1" ht="27" customHeight="1" x14ac:dyDescent="0.2">
      <c r="A11" s="97">
        <v>5</v>
      </c>
      <c r="B11" s="15" t="s">
        <v>10</v>
      </c>
      <c r="C11" s="15" t="s">
        <v>14</v>
      </c>
      <c r="D11" s="14">
        <v>9051</v>
      </c>
      <c r="E11" s="3">
        <v>480.33159999999998</v>
      </c>
      <c r="F11" s="11">
        <v>12</v>
      </c>
      <c r="G11" s="2">
        <f t="shared" ref="G11" si="0">E11*F11</f>
        <v>5763.9791999999998</v>
      </c>
      <c r="H11" s="11">
        <v>2275</v>
      </c>
      <c r="I11" s="14" t="s">
        <v>6</v>
      </c>
      <c r="J11" s="9" t="s">
        <v>28</v>
      </c>
      <c r="K11" s="71"/>
    </row>
    <row r="12" spans="1:11" s="1" customFormat="1" ht="28.5" customHeight="1" x14ac:dyDescent="0.2">
      <c r="A12" s="97">
        <v>6</v>
      </c>
      <c r="B12" s="10" t="s">
        <v>38</v>
      </c>
      <c r="C12" s="10" t="s">
        <v>18</v>
      </c>
      <c r="D12" s="14">
        <v>7241</v>
      </c>
      <c r="E12" s="3">
        <v>310</v>
      </c>
      <c r="F12" s="13">
        <v>12</v>
      </c>
      <c r="G12" s="2">
        <f>F12*E12</f>
        <v>3720</v>
      </c>
      <c r="H12" s="11">
        <v>2240</v>
      </c>
      <c r="I12" s="14" t="s">
        <v>6</v>
      </c>
      <c r="J12" s="9" t="s">
        <v>28</v>
      </c>
      <c r="K12" s="71"/>
    </row>
    <row r="13" spans="1:11" s="4" customFormat="1" ht="30.75" customHeight="1" x14ac:dyDescent="0.2">
      <c r="A13" s="99">
        <v>7</v>
      </c>
      <c r="B13" s="12" t="s">
        <v>39</v>
      </c>
      <c r="C13" s="12" t="s">
        <v>17</v>
      </c>
      <c r="D13" s="5">
        <v>7971</v>
      </c>
      <c r="E13" s="3">
        <v>600</v>
      </c>
      <c r="F13" s="13">
        <v>12</v>
      </c>
      <c r="G13" s="3">
        <f>E13*F13</f>
        <v>7200</v>
      </c>
      <c r="H13" s="13">
        <v>2240</v>
      </c>
      <c r="I13" s="5" t="s">
        <v>6</v>
      </c>
      <c r="J13" s="5" t="s">
        <v>28</v>
      </c>
      <c r="K13" s="73"/>
    </row>
    <row r="14" spans="1:11" ht="45" customHeight="1" x14ac:dyDescent="0.2">
      <c r="A14" s="97">
        <v>8</v>
      </c>
      <c r="B14" s="10" t="s">
        <v>40</v>
      </c>
      <c r="C14" s="10" t="s">
        <v>22</v>
      </c>
      <c r="D14" s="14">
        <v>6421</v>
      </c>
      <c r="E14" s="39">
        <v>200</v>
      </c>
      <c r="F14" s="14">
        <v>12</v>
      </c>
      <c r="G14" s="3">
        <f>E14*F14</f>
        <v>2400</v>
      </c>
      <c r="H14" s="14">
        <v>2240</v>
      </c>
      <c r="I14" s="14" t="s">
        <v>6</v>
      </c>
      <c r="J14" s="9" t="s">
        <v>28</v>
      </c>
      <c r="K14" s="71"/>
    </row>
    <row r="15" spans="1:11" s="1" customFormat="1" ht="36" customHeight="1" x14ac:dyDescent="0.2">
      <c r="A15" s="97">
        <v>9</v>
      </c>
      <c r="B15" s="10" t="s">
        <v>41</v>
      </c>
      <c r="C15" s="10" t="s">
        <v>13</v>
      </c>
      <c r="D15" s="14">
        <v>6531</v>
      </c>
      <c r="E15" s="16"/>
      <c r="F15" s="11">
        <v>12</v>
      </c>
      <c r="G15" s="2">
        <v>1700</v>
      </c>
      <c r="H15" s="11">
        <v>2273</v>
      </c>
      <c r="I15" s="14" t="s">
        <v>6</v>
      </c>
      <c r="J15" s="9" t="s">
        <v>28</v>
      </c>
      <c r="K15" s="71"/>
    </row>
    <row r="16" spans="1:11" s="1" customFormat="1" ht="32.25" customHeight="1" x14ac:dyDescent="0.2">
      <c r="A16" s="97">
        <v>10</v>
      </c>
      <c r="B16" s="10" t="s">
        <v>42</v>
      </c>
      <c r="C16" s="10" t="s">
        <v>13</v>
      </c>
      <c r="D16" s="14">
        <v>6531</v>
      </c>
      <c r="E16" s="2">
        <v>1.1192759999999999</v>
      </c>
      <c r="F16" s="11">
        <v>12</v>
      </c>
      <c r="G16" s="2">
        <f>E16*17000</f>
        <v>19027.691999999999</v>
      </c>
      <c r="H16" s="11">
        <v>2273</v>
      </c>
      <c r="I16" s="14" t="s">
        <v>6</v>
      </c>
      <c r="J16" s="9" t="s">
        <v>28</v>
      </c>
      <c r="K16" s="71"/>
    </row>
    <row r="17" spans="1:11" s="1" customFormat="1" ht="24.75" customHeight="1" thickBot="1" x14ac:dyDescent="0.25">
      <c r="A17" s="100">
        <v>11</v>
      </c>
      <c r="B17" s="75" t="s">
        <v>11</v>
      </c>
      <c r="C17" s="75" t="s">
        <v>12</v>
      </c>
      <c r="D17" s="76" t="s">
        <v>33</v>
      </c>
      <c r="E17" s="77">
        <v>2.6</v>
      </c>
      <c r="F17" s="78">
        <v>12</v>
      </c>
      <c r="G17" s="77">
        <f>E17*17000</f>
        <v>44200</v>
      </c>
      <c r="H17" s="78">
        <v>2273</v>
      </c>
      <c r="I17" s="79" t="s">
        <v>6</v>
      </c>
      <c r="J17" s="80" t="s">
        <v>28</v>
      </c>
      <c r="K17" s="81"/>
    </row>
    <row r="18" spans="1:11" s="87" customFormat="1" ht="36" x14ac:dyDescent="0.2">
      <c r="A18" s="101">
        <v>12</v>
      </c>
      <c r="B18" s="88" t="s">
        <v>44</v>
      </c>
      <c r="C18" s="89" t="s">
        <v>45</v>
      </c>
      <c r="D18" s="85">
        <v>4844</v>
      </c>
      <c r="E18" s="85">
        <v>1800</v>
      </c>
      <c r="F18" s="85">
        <v>12</v>
      </c>
      <c r="G18" s="91">
        <f>E18*F18</f>
        <v>21600</v>
      </c>
      <c r="H18" s="85">
        <v>2240</v>
      </c>
      <c r="I18" s="66" t="s">
        <v>6</v>
      </c>
      <c r="J18" s="85" t="s">
        <v>28</v>
      </c>
      <c r="K18" s="86"/>
    </row>
    <row r="19" spans="1:11" s="28" customFormat="1" ht="24.75" thickBot="1" x14ac:dyDescent="0.25">
      <c r="A19" s="102">
        <v>13</v>
      </c>
      <c r="B19" s="82" t="s">
        <v>43</v>
      </c>
      <c r="C19" s="83" t="s">
        <v>23</v>
      </c>
      <c r="D19" s="90">
        <v>3019</v>
      </c>
      <c r="E19" s="90"/>
      <c r="F19" s="90"/>
      <c r="G19" s="92">
        <v>4312.26</v>
      </c>
      <c r="H19" s="90">
        <v>2210</v>
      </c>
      <c r="I19" s="74" t="s">
        <v>6</v>
      </c>
      <c r="J19" s="90" t="s">
        <v>28</v>
      </c>
      <c r="K19" s="84"/>
    </row>
    <row r="20" spans="1:11" s="28" customFormat="1" x14ac:dyDescent="0.2">
      <c r="A20" s="26"/>
      <c r="B20" s="27"/>
      <c r="C20" s="40"/>
      <c r="D20" s="41"/>
      <c r="E20" s="40"/>
      <c r="F20" s="40"/>
      <c r="G20" s="40"/>
      <c r="H20" s="40"/>
      <c r="I20" s="27"/>
      <c r="J20" s="40"/>
      <c r="K20" s="61"/>
    </row>
    <row r="21" spans="1:11" s="28" customFormat="1" x14ac:dyDescent="0.2">
      <c r="A21" s="26"/>
      <c r="B21" s="27"/>
      <c r="C21" s="40"/>
      <c r="D21" s="41"/>
      <c r="E21" s="40"/>
      <c r="F21" s="40"/>
      <c r="G21" s="40"/>
      <c r="H21" s="40"/>
      <c r="I21" s="27"/>
      <c r="J21" s="40"/>
      <c r="K21" s="61"/>
    </row>
    <row r="22" spans="1:11" s="28" customFormat="1" ht="12.75" thickBot="1" x14ac:dyDescent="0.25">
      <c r="A22" s="26"/>
      <c r="B22" s="27"/>
      <c r="C22" s="40"/>
      <c r="D22" s="41"/>
      <c r="E22" s="40"/>
      <c r="F22" s="40"/>
      <c r="G22" s="40"/>
      <c r="H22" s="40"/>
      <c r="I22" s="27"/>
      <c r="J22" s="40"/>
      <c r="K22" s="61"/>
    </row>
    <row r="23" spans="1:11" ht="24.75" thickBot="1" x14ac:dyDescent="0.25">
      <c r="D23" s="61" t="s">
        <v>47</v>
      </c>
      <c r="G23" s="42">
        <f>SUM(G7:G22)</f>
        <v>494819.93119999999</v>
      </c>
    </row>
    <row r="24" spans="1:11" x14ac:dyDescent="0.2">
      <c r="B24" s="17" t="s">
        <v>33</v>
      </c>
      <c r="C24" s="6">
        <f>G17</f>
        <v>44200</v>
      </c>
      <c r="G24" s="43"/>
    </row>
    <row r="25" spans="1:11" x14ac:dyDescent="0.2">
      <c r="B25" s="17" t="s">
        <v>32</v>
      </c>
      <c r="C25" s="7">
        <f>G7</f>
        <v>359763.8</v>
      </c>
    </row>
    <row r="26" spans="1:11" x14ac:dyDescent="0.2">
      <c r="B26" s="5">
        <v>2281</v>
      </c>
      <c r="C26" s="6"/>
    </row>
    <row r="27" spans="1:11" x14ac:dyDescent="0.2">
      <c r="B27" s="5">
        <v>3014</v>
      </c>
      <c r="C27" s="6"/>
      <c r="G27" s="44"/>
    </row>
    <row r="28" spans="1:11" x14ac:dyDescent="0.2">
      <c r="B28" s="5">
        <v>3019</v>
      </c>
      <c r="C28" s="6">
        <f>G19</f>
        <v>4312.26</v>
      </c>
    </row>
    <row r="29" spans="1:11" x14ac:dyDescent="0.2">
      <c r="B29" s="5">
        <v>3021</v>
      </c>
      <c r="C29" s="8"/>
    </row>
    <row r="30" spans="1:11" x14ac:dyDescent="0.2">
      <c r="B30" s="5">
        <f>3023</f>
        <v>3023</v>
      </c>
      <c r="C30" s="6"/>
    </row>
    <row r="31" spans="1:11" x14ac:dyDescent="0.2">
      <c r="B31" s="5">
        <v>3258</v>
      </c>
      <c r="C31" s="6"/>
    </row>
    <row r="32" spans="1:11" x14ac:dyDescent="0.2">
      <c r="B32" s="5">
        <v>4831</v>
      </c>
      <c r="C32" s="6"/>
    </row>
    <row r="33" spans="2:11" x14ac:dyDescent="0.2">
      <c r="B33" s="5">
        <v>4844</v>
      </c>
      <c r="C33" s="6">
        <f>G18</f>
        <v>21600</v>
      </c>
      <c r="D33" s="62" t="s">
        <v>46</v>
      </c>
      <c r="K33" s="62"/>
    </row>
    <row r="34" spans="2:11" x14ac:dyDescent="0.2">
      <c r="B34" s="5">
        <v>5031</v>
      </c>
      <c r="C34" s="6"/>
    </row>
    <row r="35" spans="2:11" x14ac:dyDescent="0.2">
      <c r="B35" s="5">
        <v>5032</v>
      </c>
      <c r="C35" s="6"/>
    </row>
    <row r="36" spans="2:11" x14ac:dyDescent="0.2">
      <c r="B36" s="5">
        <v>5041</v>
      </c>
      <c r="C36" s="6">
        <f>G10</f>
        <v>7200</v>
      </c>
    </row>
    <row r="37" spans="2:11" x14ac:dyDescent="0.2">
      <c r="B37" s="5">
        <v>6421</v>
      </c>
      <c r="C37" s="6">
        <f>G14</f>
        <v>2400</v>
      </c>
    </row>
    <row r="38" spans="2:11" x14ac:dyDescent="0.2">
      <c r="B38" s="5">
        <v>6511</v>
      </c>
      <c r="C38" s="6">
        <f>G8</f>
        <v>8731.7999999999993</v>
      </c>
    </row>
    <row r="39" spans="2:11" x14ac:dyDescent="0.2">
      <c r="B39" s="5">
        <v>6531</v>
      </c>
      <c r="C39" s="6">
        <f>G15+G16</f>
        <v>20727.691999999999</v>
      </c>
    </row>
    <row r="40" spans="2:11" x14ac:dyDescent="0.2">
      <c r="B40" s="5">
        <v>7226</v>
      </c>
      <c r="C40" s="6"/>
    </row>
    <row r="41" spans="2:11" x14ac:dyDescent="0.2">
      <c r="B41" s="5">
        <v>7231</v>
      </c>
      <c r="C41" s="6"/>
    </row>
    <row r="42" spans="2:11" x14ac:dyDescent="0.2">
      <c r="B42" s="5">
        <v>7241</v>
      </c>
      <c r="C42" s="6">
        <f>G12</f>
        <v>3720</v>
      </c>
      <c r="D42" s="61" t="s">
        <v>46</v>
      </c>
    </row>
    <row r="43" spans="2:11" x14ac:dyDescent="0.2">
      <c r="B43" s="5">
        <v>7931</v>
      </c>
      <c r="C43" s="5"/>
    </row>
    <row r="44" spans="2:11" x14ac:dyDescent="0.2">
      <c r="B44" s="5">
        <v>7941</v>
      </c>
      <c r="C44" s="6"/>
      <c r="E44" s="45"/>
      <c r="F44" s="46"/>
      <c r="G44" s="47"/>
    </row>
    <row r="45" spans="2:11" x14ac:dyDescent="0.2">
      <c r="B45" s="5">
        <v>7971</v>
      </c>
      <c r="C45" s="6">
        <f>G13</f>
        <v>7200</v>
      </c>
      <c r="E45" s="48"/>
      <c r="F45" s="49"/>
      <c r="G45" s="50"/>
    </row>
    <row r="46" spans="2:11" x14ac:dyDescent="0.2">
      <c r="B46" s="5">
        <v>9043</v>
      </c>
      <c r="C46" s="6">
        <f>G9</f>
        <v>9200.4000000000015</v>
      </c>
      <c r="E46" s="48"/>
      <c r="F46" s="49"/>
      <c r="G46" s="50"/>
    </row>
    <row r="47" spans="2:11" x14ac:dyDescent="0.2">
      <c r="B47" s="5">
        <v>9051</v>
      </c>
      <c r="C47" s="63">
        <f>G11</f>
        <v>5763.9791999999998</v>
      </c>
      <c r="E47" s="48"/>
      <c r="F47" s="49"/>
      <c r="G47" s="50"/>
    </row>
    <row r="48" spans="2:11" x14ac:dyDescent="0.2">
      <c r="B48" s="51"/>
      <c r="C48" s="51"/>
      <c r="E48" s="48"/>
      <c r="F48" s="49"/>
      <c r="G48" s="50"/>
    </row>
    <row r="49" spans="2:7" x14ac:dyDescent="0.2">
      <c r="B49" s="51"/>
      <c r="C49" s="51"/>
      <c r="E49" s="48"/>
      <c r="F49" s="49"/>
      <c r="G49" s="50"/>
    </row>
    <row r="50" spans="2:7" x14ac:dyDescent="0.2">
      <c r="B50" s="51"/>
      <c r="C50" s="51"/>
      <c r="E50" s="48"/>
      <c r="F50" s="49"/>
      <c r="G50" s="50"/>
    </row>
    <row r="51" spans="2:7" x14ac:dyDescent="0.2">
      <c r="B51" s="51"/>
      <c r="C51" s="51"/>
      <c r="E51" s="48"/>
      <c r="F51" s="49"/>
      <c r="G51" s="50"/>
    </row>
    <row r="52" spans="2:7" ht="12.75" thickBot="1" x14ac:dyDescent="0.25">
      <c r="B52" s="51"/>
      <c r="C52" s="52"/>
      <c r="E52" s="48"/>
      <c r="F52" s="49"/>
      <c r="G52" s="50"/>
    </row>
    <row r="53" spans="2:7" ht="12.75" thickBot="1" x14ac:dyDescent="0.25">
      <c r="B53" s="53"/>
      <c r="C53" s="54">
        <f>SUM(C24:C52)</f>
        <v>494819.93119999999</v>
      </c>
      <c r="D53" s="55">
        <f>C53-G23</f>
        <v>0</v>
      </c>
      <c r="E53" s="48"/>
      <c r="F53" s="49"/>
      <c r="G53" s="50"/>
    </row>
    <row r="54" spans="2:7" x14ac:dyDescent="0.2">
      <c r="E54" s="48"/>
      <c r="F54" s="49"/>
      <c r="G54" s="50"/>
    </row>
    <row r="55" spans="2:7" x14ac:dyDescent="0.2">
      <c r="E55" s="48"/>
      <c r="F55" s="49"/>
      <c r="G55" s="50"/>
    </row>
    <row r="56" spans="2:7" x14ac:dyDescent="0.2">
      <c r="E56" s="48"/>
      <c r="F56" s="49"/>
      <c r="G56" s="50"/>
    </row>
    <row r="57" spans="2:7" x14ac:dyDescent="0.2">
      <c r="E57" s="48"/>
      <c r="F57" s="49"/>
      <c r="G57" s="50"/>
    </row>
    <row r="58" spans="2:7" x14ac:dyDescent="0.2">
      <c r="E58" s="48"/>
      <c r="F58" s="49"/>
      <c r="G58" s="50"/>
    </row>
    <row r="59" spans="2:7" x14ac:dyDescent="0.2">
      <c r="E59" s="48"/>
      <c r="F59" s="49"/>
      <c r="G59" s="50"/>
    </row>
    <row r="60" spans="2:7" x14ac:dyDescent="0.2">
      <c r="E60" s="48"/>
      <c r="F60" s="49"/>
      <c r="G60" s="50"/>
    </row>
    <row r="61" spans="2:7" x14ac:dyDescent="0.2">
      <c r="E61" s="56"/>
      <c r="F61" s="57"/>
      <c r="G61" s="58"/>
    </row>
  </sheetData>
  <autoFilter ref="C5:K17" xr:uid="{00000000-0009-0000-0000-000000000000}"/>
  <mergeCells count="4">
    <mergeCell ref="J1:K1"/>
    <mergeCell ref="A2:K2"/>
    <mergeCell ref="A3:K3"/>
    <mergeCell ref="A4:K4"/>
  </mergeCells>
  <conditionalFormatting sqref="B24:C45 C46 B46:B47">
    <cfRule type="cellIs" dxfId="1" priority="1" operator="greaterThan">
      <formula>50000</formula>
    </cfRule>
  </conditionalFormatting>
  <printOptions horizontalCentered="1"/>
  <pageMargins left="0.23622047244094491" right="0.23622047244094491" top="0.15748031496062992" bottom="0.15748031496062992" header="0.31496062992125984" footer="0.31496062992125984"/>
  <pageSetup paperSize="9" scale="60" fitToHeight="3" orientation="landscape" r:id="rId2"/>
  <headerFooter alignWithMargins="0"/>
  <rowBreaks count="2" manualBreakCount="2">
    <brk id="22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 Зміна 2021</vt:lpstr>
      <vt:lpstr>'РП Зміна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2021-01-27T11:20:20Z</cp:lastPrinted>
  <dcterms:created xsi:type="dcterms:W3CDTF">1996-10-08T23:32:33Z</dcterms:created>
  <dcterms:modified xsi:type="dcterms:W3CDTF">2021-03-01T14:08:19Z</dcterms:modified>
</cp:coreProperties>
</file>