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ktop\ДІЯ 2025\Діючі договори\"/>
    </mc:Choice>
  </mc:AlternateContent>
  <xr:revisionPtr revIDLastSave="0" documentId="13_ncr:1_{9C4EF7AD-BE1A-4BCA-B0F5-77FA4CB140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" sheetId="1" r:id="rId1"/>
  </sheets>
  <definedNames>
    <definedName name="_xlnm._FilterDatabase" localSheetId="0" hidden="1">Sheet!$A$4:$O$17</definedName>
  </definedNames>
  <calcPr calcId="191029"/>
</workbook>
</file>

<file path=xl/calcChain.xml><?xml version="1.0" encoding="utf-8"?>
<calcChain xmlns="http://schemas.openxmlformats.org/spreadsheetml/2006/main">
  <c r="H21" i="1" l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D17" i="1"/>
  <c r="B17" i="1"/>
  <c r="D16" i="1"/>
  <c r="B16" i="1"/>
  <c r="D15" i="1"/>
  <c r="B15" i="1"/>
  <c r="D14" i="1"/>
  <c r="B14" i="1"/>
  <c r="D13" i="1"/>
  <c r="B13" i="1"/>
  <c r="D12" i="1"/>
  <c r="B12" i="1"/>
  <c r="D11" i="1"/>
  <c r="B11" i="1"/>
  <c r="D10" i="1"/>
  <c r="B10" i="1"/>
  <c r="D9" i="1"/>
  <c r="B9" i="1"/>
  <c r="D8" i="1"/>
  <c r="B8" i="1"/>
  <c r="D7" i="1"/>
  <c r="B7" i="1"/>
  <c r="D6" i="1"/>
  <c r="B6" i="1"/>
  <c r="D5" i="1"/>
  <c r="B5" i="1"/>
</calcChain>
</file>

<file path=xl/sharedStrings.xml><?xml version="1.0" encoding="utf-8"?>
<sst xmlns="http://schemas.openxmlformats.org/spreadsheetml/2006/main" count="238" uniqueCount="141">
  <si>
    <t>0127c3bef52b43cd8465f4ba9da55cfe</t>
  </si>
  <si>
    <t>03338030</t>
  </si>
  <si>
    <t>03351823</t>
  </si>
  <si>
    <t>03361661</t>
  </si>
  <si>
    <t>03b6873b6268405f9037476b49d79db2</t>
  </si>
  <si>
    <t>09310000-5 Електрична енергія</t>
  </si>
  <si>
    <t>09320000-8 Пара, гаряча вода та пов’язана продукція</t>
  </si>
  <si>
    <t>141139</t>
  </si>
  <si>
    <t>21560766</t>
  </si>
  <si>
    <t>22306453</t>
  </si>
  <si>
    <t>2869208937</t>
  </si>
  <si>
    <t>2da802ddf0ad4a5486282c6ee3801896</t>
  </si>
  <si>
    <t>3356567</t>
  </si>
  <si>
    <t>37061252</t>
  </si>
  <si>
    <t>37411078</t>
  </si>
  <si>
    <t>3d85850ac9eb4c6d99bcc0fe98902d97</t>
  </si>
  <si>
    <t>42223804</t>
  </si>
  <si>
    <t>45580766</t>
  </si>
  <si>
    <t>48310000-4 Пакети програмного забезпечення для створення документів</t>
  </si>
  <si>
    <t>50410000-2 Послуги з ремонту і технічного обслуговування вимірювальних, випробувальних і контрольних приладів</t>
  </si>
  <si>
    <t>5a7bd8abb06f471ca18b2608933a44cd</t>
  </si>
  <si>
    <t>63b1fb035e824e1fb774e33e7274904b</t>
  </si>
  <si>
    <t>64210000-1 Послуги телефонного зв’язку та передачі даних</t>
  </si>
  <si>
    <t>65110000-7 Розподіл води</t>
  </si>
  <si>
    <t>696deb6574114f91a4f35b88e78d79c4</t>
  </si>
  <si>
    <t>6fabf11ee945497e8ddf428335c688cb</t>
  </si>
  <si>
    <t>72250000-2 Послуги, пов’язані із системами та підтримкою</t>
  </si>
  <si>
    <t>72410000-7 Послуги провайдерів</t>
  </si>
  <si>
    <t>79710000-4 Охоронні послуги</t>
  </si>
  <si>
    <t>7a1e68724a584a729caf90199b911a2b</t>
  </si>
  <si>
    <t>9-4/1</t>
  </si>
  <si>
    <t>90430000-0 Послуги з відведення стічних вод</t>
  </si>
  <si>
    <t>90510000-5 Утилізація/видалення сміття та поводження зі сміттям</t>
  </si>
  <si>
    <t>93d3d6a2afad449e8ebbef3d24bc29cc</t>
  </si>
  <si>
    <t>ID контракту</t>
  </si>
  <si>
    <t>a624fa9443b5406a862e5d3fe867963e</t>
  </si>
  <si>
    <t>abb76b0249294a6dbd73d4a304a20fa3</t>
  </si>
  <si>
    <t>afcc46ccdd8045dda555b519c8989123</t>
  </si>
  <si>
    <t>report-feedback@zakupivli.pro</t>
  </si>
  <si>
    <t>ЄДРПОУ переможця</t>
  </si>
  <si>
    <t>Ідентифікатор договору (Використовується при звітуванні у E-data)</t>
  </si>
  <si>
    <t>Ідентифікатор закупівлі</t>
  </si>
  <si>
    <t>Ідентифікатор лота</t>
  </si>
  <si>
    <t>АКЦІОНЕРНЕ ТОВАРИСТВО "УКРТЕЛЕКОМ"</t>
  </si>
  <si>
    <t>БІЛИШКО РУСЛАН ГРИГОРОВИЧ</t>
  </si>
  <si>
    <t>Дата закінчення договору:</t>
  </si>
  <si>
    <t>Дата підписання договору:</t>
  </si>
  <si>
    <t>Закупівля без використання електронної системи</t>
  </si>
  <si>
    <t>КОМУНАЛЬНЕ ПІДПРИЄМСТВО ПОЛТАВСЬКОЇ ОБЛАСНОЇ РАДИ "ПОЛТАВАВОДОКАНАЛ"</t>
  </si>
  <si>
    <t>Код CPV</t>
  </si>
  <si>
    <t>Немає лотів</t>
  </si>
  <si>
    <t>Номер договору</t>
  </si>
  <si>
    <t>Охоронні послуги</t>
  </si>
  <si>
    <t>ПОЛТАВСЬКА ФІЛІЯ ТОВАРИСТВА З ОБМЕЖЕНОЮ ВІДПОВІДАЛЬНІСТЮ "ПОЖЕЖНЕ СПОСТЕРІГАННЯ"</t>
  </si>
  <si>
    <t>ПОЛТАВСЬКЕ КОМУНАЛЬНЕ АВТОТРАНСПОРТНЕ ПІДПРИЄМСТВО 1628</t>
  </si>
  <si>
    <t>ПОЛТАВСЬКЕ ОБЛАСНЕ КОМУНАЛЬНЕ ВИРОБНИЧЕ ПІДПРИЄМСТВО ТЕПЛОВОГО ГОСПОДАРСТВА "ПОЛТАВАТЕПЛОЕНЕРГО"</t>
  </si>
  <si>
    <t>Переможець (назва)</t>
  </si>
  <si>
    <t>Послуги з обслуговування протипожежної сигналізації</t>
  </si>
  <si>
    <t>Послуги з передавання даних і повідомлень (електронні комунікаційні послуги), а також послуги, пов'язані технологічно з електронними комунікаційними послугами</t>
  </si>
  <si>
    <t>Послуги з управління  твердими побутовими відходами</t>
  </si>
  <si>
    <t>Предмет закупівлі</t>
  </si>
  <si>
    <t>Статус договору</t>
  </si>
  <si>
    <t>Сума договору</t>
  </si>
  <si>
    <t>ТОВАРИСТВО З ОБМЕЖЕНОЮ ВІДПОВІДАЛЬНІСТЮ "ІНФОСВІТ ІТ СЕРВІС"</t>
  </si>
  <si>
    <t>ТОВАРИСТВО З ОБМЕЖЕНОЮ ВІДПОВІДАЛЬНІСТЮ "ПОЛТАВАЕНЕРГОЗБУТ"</t>
  </si>
  <si>
    <t>ТОВАРИСТВО З ОБМЕЖЕНОЮ ВІДПОВІДАЛЬНІСТЮ «ЛінкАП Компані»</t>
  </si>
  <si>
    <t>Тип процедури</t>
  </si>
  <si>
    <t>Узагальнена назва закупівлі</t>
  </si>
  <si>
    <t>Якщо ви маєте пропозицію чи побажання щодо покращення цього звіту, напишіть нам, будь ласка:</t>
  </si>
  <si>
    <t>активний</t>
  </si>
  <si>
    <t>№</t>
  </si>
  <si>
    <t>Полтавська дитяча музична школа №1 ім. П.І. Майбороди</t>
  </si>
  <si>
    <t>З ПДВ</t>
  </si>
  <si>
    <t>9c710ed21b5a40f0b93754aaaa206050</t>
  </si>
  <si>
    <t>Господарські товари (рукавички робочі ДК 021:201518140000-2 Аксесуари до робочого одягу)</t>
  </si>
  <si>
    <t>рукавички робочі нітрилові</t>
  </si>
  <si>
    <t>18140000-2 Аксесуари до робочого одягу</t>
  </si>
  <si>
    <t>ТОКАР НІНА ІВАНІВНА</t>
  </si>
  <si>
    <t>2274724406</t>
  </si>
  <si>
    <t>1/2026</t>
  </si>
  <si>
    <t>Ні</t>
  </si>
  <si>
    <t>dbf136fb36a24d709797f17aaab3216b</t>
  </si>
  <si>
    <t>Господарські товари (Туалетний папір ДК 021:201533760000-5 Туалетний папір, носові хустинки, рушники для рук і серветки)</t>
  </si>
  <si>
    <t>Туалетний папір</t>
  </si>
  <si>
    <t>33760000-5 Туалетний папір, носові хустинки, рушники для рук і серветки</t>
  </si>
  <si>
    <t>3df2323898494ad2914f77c53cbe582c</t>
  </si>
  <si>
    <t xml:space="preserve"> Послуги з централізованого водопостачання код ДК 021:2025 -65110000 - 7 - Розподіл води</t>
  </si>
  <si>
    <t xml:space="preserve"> Послуги з централізованого водопостачання</t>
  </si>
  <si>
    <t>Так</t>
  </si>
  <si>
    <t>f42b3d9fb93840a5b12f7aa617993fb2</t>
  </si>
  <si>
    <t>193f52a82b7748aeb5dec5bd8ae0a2ad</t>
  </si>
  <si>
    <t>U/5640/1</t>
  </si>
  <si>
    <t>acde5c59560b4731a0e796f30ab570c8</t>
  </si>
  <si>
    <t>Полотно неткане , рулон (ДК 021:2015 19270000-9 Неткані матеріали)</t>
  </si>
  <si>
    <t>Полотно неткане , рулон</t>
  </si>
  <si>
    <t>19270000-9 Неткані матеріали</t>
  </si>
  <si>
    <t>32a89f3d58ea42b49ebd2b6dcdd92e00</t>
  </si>
  <si>
    <t>Господарські товари (Пакети для сміття ДК 021:201519640000-4 Поліетиленові мішки та пакети для сміття)</t>
  </si>
  <si>
    <t>Пакети для сміття</t>
  </si>
  <si>
    <t>19640000-4 Поліетиленові мішки та пакети для сміття</t>
  </si>
  <si>
    <t>100a8685877f4e9a85a4481eab13a6e3</t>
  </si>
  <si>
    <t>Засоби пожежогасіння -щит пожежний в комплекті ( код ДК 021:2015 35110000-8- Протипожежне, рятувальне та захисне обладнання)</t>
  </si>
  <si>
    <t>щит пожежний в комплекті</t>
  </si>
  <si>
    <t>35110000-8 Протипожежне, рятувальне та захисне обладнання</t>
  </si>
  <si>
    <t>01/01/26</t>
  </si>
  <si>
    <t>2e24fe69b9a54911a99b3a3b11d44b60</t>
  </si>
  <si>
    <t xml:space="preserve"> Електрична енергія ДК 021:2015 - 09310000-5 (з супутніми послугами її передачі та розподілу)</t>
  </si>
  <si>
    <t xml:space="preserve"> Електрична енергія  (з супутніми послугами її передачі та розподілу)</t>
  </si>
  <si>
    <t>4cd293fcb91748fb8e8aa57d51ee3a53</t>
  </si>
  <si>
    <t>Послуги по обслуговуванню ПК «Універсал»  код ДК 021:2015 - 48310000-4 Пакети програмного забезпечення для створення документів</t>
  </si>
  <si>
    <t>Послуги по обслуговуванню ПК «Універсал»</t>
  </si>
  <si>
    <t>7</t>
  </si>
  <si>
    <t>11bdc709669a4c5dbb99ea9dd4844f63</t>
  </si>
  <si>
    <t xml:space="preserve">Послуги по виготовленню, адмініструванню та інформаційному супроводженню веб-сайту Полтавської ДМШ№1 ім. П.І. Майбороди код ДК 021:2015 - 72250000 -2  Послуги, пов'язані із системами та підтримкою </t>
  </si>
  <si>
    <t>Послуги по виготовленню, адмініструванню та інформаційному супроводженню веб-сайту Полтавської ДМШ№1 ім. П.І. Майбороди</t>
  </si>
  <si>
    <t>39</t>
  </si>
  <si>
    <t>0a2e8cfec43a422e8f7a7f491a6f236a</t>
  </si>
  <si>
    <t>Охоронні послуги код ДК 021:2015 - 79710000-4 - Охоронні послуги</t>
  </si>
  <si>
    <t>ТОВАРИСТВО З ОБМЕЖЕНОЮ ВІДПОВІДАЛЬНІСТЮ "ЯВІР-2000"</t>
  </si>
  <si>
    <t>37829234</t>
  </si>
  <si>
    <t>Плт/001584-JAH</t>
  </si>
  <si>
    <t>d224b72b6ae6448d83fc63cdee023960</t>
  </si>
  <si>
    <t>469/1/26</t>
  </si>
  <si>
    <t>91667d4398b749d7ae44481da4e37d84</t>
  </si>
  <si>
    <t>Навчання з питань пожежної безпеки посадових осіб установи (з видачею посвідчення). (ДК 021:2015 80550000-4 Послуги з професійної підготовки у сфері безпеки)</t>
  </si>
  <si>
    <t>Навчання з питань пожежної безпеки посадових осіб установи (з видачею посвідчення)</t>
  </si>
  <si>
    <t>80550000-4 Послуги з професійної підготовки у сфері безпеки</t>
  </si>
  <si>
    <t>АВАРІЙНО-РЯТУВАЛЬНИЙ ЗАГІН СПЕЦІАЛЬНОГО ПРИЗНАЧЕННЯ ГОЛОВНОГО УПРАВЛІННЯ ДЕРЖАВНОЇ СЛУЖБИ УКРАЇНИ З НАДЗВИЧАЙНИХ СИТУАЦІЙ У ПОЛТАВСЬКІЙ ОБЛАСТІ</t>
  </si>
  <si>
    <t>08804689</t>
  </si>
  <si>
    <t>206</t>
  </si>
  <si>
    <t>950a468ae74a42feb9a35b4de207ca40</t>
  </si>
  <si>
    <t xml:space="preserve">Послуги з централізованого водовідведення код ДК 021:2015 90430000-0 Послуги з відведення стічних вод </t>
  </si>
  <si>
    <t>Послуги з централізованого водовідведення</t>
  </si>
  <si>
    <t>5cc597af31bf47ebb9155a6426de9dd2</t>
  </si>
  <si>
    <t>Послуги провайдерів  код ДК 021:2015 72410000-7 - Послуги провайдерів</t>
  </si>
  <si>
    <t>Послуги провайдерів</t>
  </si>
  <si>
    <t>dd560b1f121a4bbe9f7457f59183bb19</t>
  </si>
  <si>
    <t xml:space="preserve">Постачання теплової енергії  код ДК 021:2025 - 09320000-8 - Пара, гаряча вода та пов’язана продукція </t>
  </si>
  <si>
    <t>Теплова енергія</t>
  </si>
  <si>
    <t>8174</t>
  </si>
  <si>
    <t>ПЕРЕЛІК ДІЮЧИХ ДОГОВОРІВ НА 01.04.2026р.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</si>
</sst>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/>
      <sz val="10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</patternFill>
    </fill>
  </fills>
  <borders count="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1" fontId="1" fillId="0" borderId="0" xfId="0" applyNumberFormat="1" applyFont="1"/>
    <xf numFmtId="4" fontId="1" fillId="0" borderId="0" xfId="0" applyNumberFormat="1" applyFont="1"/>
    <xf numFmtId="164" fontId="1" fillId="0" borderId="0" xfId="0" applyNumberFormat="1" applyFont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my.zakupivli.pro/remote/dispatcher/state_contracting_view/22807951" TargetMode="External"/><Relationship Id="rId18" Type="http://schemas.openxmlformats.org/officeDocument/2006/relationships/hyperlink" Target="https://my.zakupivli.pro/remote/dispatcher/state_purchase_view/56414302" TargetMode="External"/><Relationship Id="rId26" Type="http://schemas.openxmlformats.org/officeDocument/2006/relationships/hyperlink" Target="https://my.zakupivli.pro/remote/dispatcher/state_purchase_view/54044290" TargetMode="External"/><Relationship Id="rId39" Type="http://schemas.openxmlformats.org/officeDocument/2006/relationships/hyperlink" Target="https://my.zakupivli.pro/remote/dispatcher/state_contracting_view/26628043" TargetMode="External"/><Relationship Id="rId21" Type="http://schemas.openxmlformats.org/officeDocument/2006/relationships/hyperlink" Target="https://my.zakupivli.pro/remote/dispatcher/state_contracting_view/22799826" TargetMode="External"/><Relationship Id="rId34" Type="http://schemas.openxmlformats.org/officeDocument/2006/relationships/hyperlink" Target="https://my.zakupivli.pro/remote/dispatcher/state_contracting_view/27215558" TargetMode="External"/><Relationship Id="rId42" Type="http://schemas.openxmlformats.org/officeDocument/2006/relationships/hyperlink" Target="https://my.zakupivli.pro/remote/dispatcher/state_contracting_view/26626897" TargetMode="External"/><Relationship Id="rId7" Type="http://schemas.openxmlformats.org/officeDocument/2006/relationships/hyperlink" Target="https://my.zakupivli.pro/remote/dispatcher/state_contracting_view/22808196" TargetMode="External"/><Relationship Id="rId2" Type="http://schemas.openxmlformats.org/officeDocument/2006/relationships/hyperlink" Target="https://my.zakupivli.pro/remote/dispatcher/state_purchase_view/56431570" TargetMode="External"/><Relationship Id="rId16" Type="http://schemas.openxmlformats.org/officeDocument/2006/relationships/hyperlink" Target="https://my.zakupivli.pro/remote/dispatcher/state_purchase_view/56431932" TargetMode="External"/><Relationship Id="rId20" Type="http://schemas.openxmlformats.org/officeDocument/2006/relationships/hyperlink" Target="https://my.zakupivli.pro/remote/dispatcher/state_purchase_view/56414964" TargetMode="External"/><Relationship Id="rId29" Type="http://schemas.openxmlformats.org/officeDocument/2006/relationships/hyperlink" Target="https://my.zakupivli.pro/remote/dispatcher/state_contracting_view/27215642" TargetMode="External"/><Relationship Id="rId41" Type="http://schemas.openxmlformats.org/officeDocument/2006/relationships/hyperlink" Target="https://my.zakupivli.pro/remote/dispatcher/state_contracting_view/27248363" TargetMode="External"/><Relationship Id="rId1" Type="http://schemas.openxmlformats.org/officeDocument/2006/relationships/hyperlink" Target="mailto:report-feedback@zakupivli.pro" TargetMode="External"/><Relationship Id="rId6" Type="http://schemas.openxmlformats.org/officeDocument/2006/relationships/hyperlink" Target="https://my.zakupivli.pro/remote/dispatcher/state_purchase_view/56435989" TargetMode="External"/><Relationship Id="rId11" Type="http://schemas.openxmlformats.org/officeDocument/2006/relationships/hyperlink" Target="https://my.zakupivli.pro/remote/dispatcher/state_contracting_view/22805477" TargetMode="External"/><Relationship Id="rId24" Type="http://schemas.openxmlformats.org/officeDocument/2006/relationships/hyperlink" Target="https://my.zakupivli.pro/remote/dispatcher/state_purchase_view/56409626" TargetMode="External"/><Relationship Id="rId32" Type="http://schemas.openxmlformats.org/officeDocument/2006/relationships/hyperlink" Target="https://my.zakupivli.pro/remote/dispatcher/state_contracting_view/26645627" TargetMode="External"/><Relationship Id="rId37" Type="http://schemas.openxmlformats.org/officeDocument/2006/relationships/hyperlink" Target="https://my.zakupivli.pro/remote/dispatcher/state_contracting_view/26625007" TargetMode="External"/><Relationship Id="rId40" Type="http://schemas.openxmlformats.org/officeDocument/2006/relationships/hyperlink" Target="https://my.zakupivli.pro/remote/dispatcher/state_contracting_view/26627432" TargetMode="External"/><Relationship Id="rId5" Type="http://schemas.openxmlformats.org/officeDocument/2006/relationships/hyperlink" Target="https://my.zakupivli.pro/remote/dispatcher/state_contracting_view/22855832" TargetMode="External"/><Relationship Id="rId15" Type="http://schemas.openxmlformats.org/officeDocument/2006/relationships/hyperlink" Target="https://my.zakupivli.pro/remote/dispatcher/state_contracting_view/22807356" TargetMode="External"/><Relationship Id="rId23" Type="http://schemas.openxmlformats.org/officeDocument/2006/relationships/hyperlink" Target="https://my.zakupivli.pro/remote/dispatcher/state_contracting_view/22809875" TargetMode="External"/><Relationship Id="rId28" Type="http://schemas.openxmlformats.org/officeDocument/2006/relationships/hyperlink" Target="https://my.zakupivli.pro/remote/dispatcher/state_contracting_view/27215896" TargetMode="External"/><Relationship Id="rId36" Type="http://schemas.openxmlformats.org/officeDocument/2006/relationships/hyperlink" Target="https://my.zakupivli.pro/remote/dispatcher/state_contracting_view/26623698" TargetMode="External"/><Relationship Id="rId10" Type="http://schemas.openxmlformats.org/officeDocument/2006/relationships/hyperlink" Target="https://my.zakupivli.pro/remote/dispatcher/state_purchase_view/56428700" TargetMode="External"/><Relationship Id="rId19" Type="http://schemas.openxmlformats.org/officeDocument/2006/relationships/hyperlink" Target="https://my.zakupivli.pro/remote/dispatcher/state_contracting_view/22799396" TargetMode="External"/><Relationship Id="rId31" Type="http://schemas.openxmlformats.org/officeDocument/2006/relationships/hyperlink" Target="https://my.zakupivli.pro/remote/dispatcher/state_contracting_view/26777427" TargetMode="External"/><Relationship Id="rId44" Type="http://schemas.openxmlformats.org/officeDocument/2006/relationships/hyperlink" Target="https://my.zakupivli.pro/remote/dispatcher/state_contracting_view/26625737" TargetMode="External"/><Relationship Id="rId4" Type="http://schemas.openxmlformats.org/officeDocument/2006/relationships/hyperlink" Target="https://my.zakupivli.pro/remote/dispatcher/state_purchase_view/56551541" TargetMode="External"/><Relationship Id="rId9" Type="http://schemas.openxmlformats.org/officeDocument/2006/relationships/hyperlink" Target="https://my.zakupivli.pro/remote/dispatcher/state_contracting_view/23555725" TargetMode="External"/><Relationship Id="rId14" Type="http://schemas.openxmlformats.org/officeDocument/2006/relationships/hyperlink" Target="https://my.zakupivli.pro/remote/dispatcher/state_purchase_view/56433683" TargetMode="External"/><Relationship Id="rId22" Type="http://schemas.openxmlformats.org/officeDocument/2006/relationships/hyperlink" Target="https://my.zakupivli.pro/remote/dispatcher/state_purchase_view/56439821" TargetMode="External"/><Relationship Id="rId27" Type="http://schemas.openxmlformats.org/officeDocument/2006/relationships/hyperlink" Target="https://my.zakupivli.pro/remote/dispatcher/state_contracting_view/21771993" TargetMode="External"/><Relationship Id="rId30" Type="http://schemas.openxmlformats.org/officeDocument/2006/relationships/hyperlink" Target="https://my.zakupivli.pro/remote/dispatcher/state_contracting_view/26626651" TargetMode="External"/><Relationship Id="rId35" Type="http://schemas.openxmlformats.org/officeDocument/2006/relationships/hyperlink" Target="https://my.zakupivli.pro/remote/dispatcher/state_contracting_view/26745598" TargetMode="External"/><Relationship Id="rId43" Type="http://schemas.openxmlformats.org/officeDocument/2006/relationships/hyperlink" Target="https://my.zakupivli.pro/remote/dispatcher/state_contracting_view/26645103" TargetMode="External"/><Relationship Id="rId8" Type="http://schemas.openxmlformats.org/officeDocument/2006/relationships/hyperlink" Target="https://my.zakupivli.pro/remote/dispatcher/state_purchase_view/58156854" TargetMode="External"/><Relationship Id="rId3" Type="http://schemas.openxmlformats.org/officeDocument/2006/relationships/hyperlink" Target="https://my.zakupivli.pro/remote/dispatcher/state_contracting_view/22806520" TargetMode="External"/><Relationship Id="rId12" Type="http://schemas.openxmlformats.org/officeDocument/2006/relationships/hyperlink" Target="https://my.zakupivli.pro/remote/dispatcher/state_purchase_view/56435193" TargetMode="External"/><Relationship Id="rId17" Type="http://schemas.openxmlformats.org/officeDocument/2006/relationships/hyperlink" Target="https://my.zakupivli.pro/remote/dispatcher/state_contracting_view/22806732" TargetMode="External"/><Relationship Id="rId25" Type="http://schemas.openxmlformats.org/officeDocument/2006/relationships/hyperlink" Target="https://my.zakupivli.pro/remote/dispatcher/state_contracting_view/22797449" TargetMode="External"/><Relationship Id="rId33" Type="http://schemas.openxmlformats.org/officeDocument/2006/relationships/hyperlink" Target="https://my.zakupivli.pro/remote/dispatcher/state_contracting_view/27215993" TargetMode="External"/><Relationship Id="rId38" Type="http://schemas.openxmlformats.org/officeDocument/2006/relationships/hyperlink" Target="https://my.zakupivli.pro/remote/dispatcher/state_contracting_view/26624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1"/>
  <sheetViews>
    <sheetView tabSelected="1" topLeftCell="F1" workbookViewId="0">
      <pane ySplit="4" topLeftCell="A5" activePane="bottomLeft" state="frozen"/>
      <selection pane="bottomLeft" activeCell="G2" sqref="G2:I2"/>
    </sheetView>
  </sheetViews>
  <sheetFormatPr defaultColWidth="11.42578125" defaultRowHeight="15" x14ac:dyDescent="0.25"/>
  <cols>
    <col min="1" max="1" width="5"/>
    <col min="2" max="4" width="25"/>
    <col min="5" max="5" width="60"/>
    <col min="6" max="6" width="5" customWidth="1"/>
    <col min="7" max="7" width="16.7109375" customWidth="1"/>
    <col min="8" max="9" width="30"/>
    <col min="10" max="12" width="15"/>
    <col min="13" max="15" width="10"/>
  </cols>
  <sheetData>
    <row r="1" spans="1:21" x14ac:dyDescent="0.25">
      <c r="A1" s="1" t="s">
        <v>68</v>
      </c>
      <c r="G1" s="7" t="s">
        <v>140</v>
      </c>
      <c r="H1" s="7"/>
      <c r="I1" s="7"/>
    </row>
    <row r="2" spans="1:21" x14ac:dyDescent="0.25">
      <c r="A2" s="2" t="s">
        <v>38</v>
      </c>
      <c r="G2" s="7" t="s">
        <v>71</v>
      </c>
      <c r="H2" s="7"/>
      <c r="I2" s="7"/>
    </row>
    <row r="3" spans="1:21" ht="15.75" thickBot="1" x14ac:dyDescent="0.3"/>
    <row r="4" spans="1:21" ht="52.5" thickBot="1" x14ac:dyDescent="0.3">
      <c r="A4" s="3" t="s">
        <v>70</v>
      </c>
      <c r="B4" s="3" t="s">
        <v>41</v>
      </c>
      <c r="C4" s="3" t="s">
        <v>42</v>
      </c>
      <c r="D4" s="3" t="s">
        <v>34</v>
      </c>
      <c r="E4" s="3" t="s">
        <v>40</v>
      </c>
      <c r="F4" s="3" t="s">
        <v>70</v>
      </c>
      <c r="G4" s="3" t="s">
        <v>42</v>
      </c>
      <c r="H4" s="3" t="s">
        <v>34</v>
      </c>
      <c r="I4" s="3" t="s">
        <v>40</v>
      </c>
      <c r="J4" s="3" t="s">
        <v>67</v>
      </c>
      <c r="K4" s="3" t="s">
        <v>60</v>
      </c>
      <c r="L4" s="3" t="s">
        <v>49</v>
      </c>
      <c r="M4" s="3" t="s">
        <v>66</v>
      </c>
      <c r="N4" s="3" t="s">
        <v>56</v>
      </c>
      <c r="O4" s="3" t="s">
        <v>39</v>
      </c>
      <c r="P4" s="3" t="s">
        <v>51</v>
      </c>
      <c r="Q4" s="3" t="s">
        <v>62</v>
      </c>
      <c r="R4" s="3" t="s">
        <v>72</v>
      </c>
      <c r="S4" s="3" t="s">
        <v>46</v>
      </c>
      <c r="T4" s="3" t="s">
        <v>45</v>
      </c>
      <c r="U4" s="3" t="s">
        <v>61</v>
      </c>
    </row>
    <row r="5" spans="1:21" x14ac:dyDescent="0.25">
      <c r="A5" s="4">
        <v>1</v>
      </c>
      <c r="B5" s="2" t="str">
        <f>HYPERLINK("https://my.zakupivli.pro/remote/dispatcher/state_purchase_view/56431570", "UA-2025-01-09-007566-a")</f>
        <v>UA-2025-01-09-007566-a</v>
      </c>
      <c r="C5" s="2" t="s">
        <v>50</v>
      </c>
      <c r="D5" s="2" t="str">
        <f>HYPERLINK("https://my.zakupivli.pro/remote/dispatcher/state_contracting_view/22806520", "UA-2025-01-09-007566-a-b1")</f>
        <v>UA-2025-01-09-007566-a-b1</v>
      </c>
      <c r="E5" s="1" t="s">
        <v>20</v>
      </c>
      <c r="F5" s="4">
        <v>1</v>
      </c>
      <c r="G5" s="2" t="s">
        <v>50</v>
      </c>
      <c r="H5" s="2" t="str">
        <f>HYPERLINK("https://my.zakupivli.pro/remote/dispatcher/state_contracting_view/27215896", "UA-2026-03-05-003253-a-b1")</f>
        <v>UA-2026-03-05-003253-a-b1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47</v>
      </c>
      <c r="N5" s="1" t="s">
        <v>77</v>
      </c>
      <c r="O5" s="1" t="s">
        <v>78</v>
      </c>
      <c r="P5" s="1" t="s">
        <v>79</v>
      </c>
      <c r="Q5" s="5">
        <v>580</v>
      </c>
      <c r="R5" s="1" t="s">
        <v>80</v>
      </c>
      <c r="S5" s="6">
        <v>46086</v>
      </c>
      <c r="T5" s="6">
        <v>46387</v>
      </c>
      <c r="U5" s="1" t="s">
        <v>69</v>
      </c>
    </row>
    <row r="6" spans="1:21" x14ac:dyDescent="0.25">
      <c r="A6" s="4">
        <v>2</v>
      </c>
      <c r="B6" s="2" t="str">
        <f>HYPERLINK("https://my.zakupivli.pro/remote/dispatcher/state_purchase_view/56551541", "UA-2025-01-15-003363-a")</f>
        <v>UA-2025-01-15-003363-a</v>
      </c>
      <c r="C6" s="2" t="s">
        <v>50</v>
      </c>
      <c r="D6" s="2" t="str">
        <f>HYPERLINK("https://my.zakupivli.pro/remote/dispatcher/state_contracting_view/22855832", "UA-2025-01-15-003363-a-a1")</f>
        <v>UA-2025-01-15-003363-a-a1</v>
      </c>
      <c r="E6" s="1" t="s">
        <v>35</v>
      </c>
      <c r="F6" s="4">
        <v>2</v>
      </c>
      <c r="G6" s="2" t="s">
        <v>50</v>
      </c>
      <c r="H6" s="2" t="str">
        <f>HYPERLINK("https://my.zakupivli.pro/remote/dispatcher/state_contracting_view/27215642", "UA-2026-03-05-003078-a-c1")</f>
        <v>UA-2026-03-05-003078-a-c1</v>
      </c>
      <c r="I6" s="1" t="s">
        <v>81</v>
      </c>
      <c r="J6" s="1" t="s">
        <v>82</v>
      </c>
      <c r="K6" s="1" t="s">
        <v>83</v>
      </c>
      <c r="L6" s="1" t="s">
        <v>84</v>
      </c>
      <c r="M6" s="1" t="s">
        <v>47</v>
      </c>
      <c r="N6" s="1" t="s">
        <v>77</v>
      </c>
      <c r="O6" s="1" t="s">
        <v>78</v>
      </c>
      <c r="P6" s="1" t="s">
        <v>79</v>
      </c>
      <c r="Q6" s="5">
        <v>2263</v>
      </c>
      <c r="R6" s="1" t="s">
        <v>80</v>
      </c>
      <c r="S6" s="6">
        <v>46086</v>
      </c>
      <c r="T6" s="6">
        <v>46387</v>
      </c>
      <c r="U6" s="1" t="s">
        <v>69</v>
      </c>
    </row>
    <row r="7" spans="1:21" x14ac:dyDescent="0.25">
      <c r="A7" s="4">
        <v>3</v>
      </c>
      <c r="B7" s="2" t="str">
        <f>HYPERLINK("https://my.zakupivli.pro/remote/dispatcher/state_purchase_view/56435989", "UA-2025-01-09-009495-a")</f>
        <v>UA-2025-01-09-009495-a</v>
      </c>
      <c r="C7" s="2" t="s">
        <v>50</v>
      </c>
      <c r="D7" s="2" t="str">
        <f>HYPERLINK("https://my.zakupivli.pro/remote/dispatcher/state_contracting_view/22808196", "UA-2025-01-09-009495-a-b1")</f>
        <v>UA-2025-01-09-009495-a-b1</v>
      </c>
      <c r="E7" s="1" t="s">
        <v>15</v>
      </c>
      <c r="F7" s="4">
        <v>3</v>
      </c>
      <c r="G7" s="2" t="s">
        <v>50</v>
      </c>
      <c r="H7" s="2" t="str">
        <f>HYPERLINK("https://my.zakupivli.pro/remote/dispatcher/state_contracting_view/26626651", "UA-2026-01-14-007102-a-a1")</f>
        <v>UA-2026-01-14-007102-a-a1</v>
      </c>
      <c r="I7" s="1" t="s">
        <v>85</v>
      </c>
      <c r="J7" s="1" t="s">
        <v>86</v>
      </c>
      <c r="K7" s="1" t="s">
        <v>87</v>
      </c>
      <c r="L7" s="1" t="s">
        <v>23</v>
      </c>
      <c r="M7" s="1" t="s">
        <v>47</v>
      </c>
      <c r="N7" s="1" t="s">
        <v>48</v>
      </c>
      <c r="O7" s="1" t="s">
        <v>3</v>
      </c>
      <c r="P7" s="1" t="s">
        <v>30</v>
      </c>
      <c r="Q7" s="5">
        <v>17622.62</v>
      </c>
      <c r="R7" s="1" t="s">
        <v>88</v>
      </c>
      <c r="S7" s="6">
        <v>46036</v>
      </c>
      <c r="T7" s="6">
        <v>46387</v>
      </c>
      <c r="U7" s="1" t="s">
        <v>69</v>
      </c>
    </row>
    <row r="8" spans="1:21" x14ac:dyDescent="0.25">
      <c r="A8" s="4">
        <v>4</v>
      </c>
      <c r="B8" s="2" t="str">
        <f>HYPERLINK("https://my.zakupivli.pro/remote/dispatcher/state_purchase_view/58156854", "UA-2025-03-18-003277-a")</f>
        <v>UA-2025-03-18-003277-a</v>
      </c>
      <c r="C8" s="2" t="s">
        <v>50</v>
      </c>
      <c r="D8" s="2" t="str">
        <f>HYPERLINK("https://my.zakupivli.pro/remote/dispatcher/state_contracting_view/23555725", "UA-2025-03-18-003277-a-a1")</f>
        <v>UA-2025-03-18-003277-a-a1</v>
      </c>
      <c r="E8" s="1" t="s">
        <v>4</v>
      </c>
      <c r="F8" s="4">
        <v>4</v>
      </c>
      <c r="G8" s="2" t="s">
        <v>50</v>
      </c>
      <c r="H8" s="2" t="str">
        <f>HYPERLINK("https://my.zakupivli.pro/remote/dispatcher/state_contracting_view/26777427", "UA-2026-01-26-015221-a-b1")</f>
        <v>UA-2026-01-26-015221-a-b1</v>
      </c>
      <c r="I8" s="1" t="s">
        <v>89</v>
      </c>
      <c r="J8" s="1" t="s">
        <v>58</v>
      </c>
      <c r="K8" s="1" t="s">
        <v>58</v>
      </c>
      <c r="L8" s="1" t="s">
        <v>22</v>
      </c>
      <c r="M8" s="1" t="s">
        <v>47</v>
      </c>
      <c r="N8" s="1" t="s">
        <v>43</v>
      </c>
      <c r="O8" s="1" t="s">
        <v>8</v>
      </c>
      <c r="P8" s="1" t="s">
        <v>7</v>
      </c>
      <c r="Q8" s="5">
        <v>4619.95</v>
      </c>
      <c r="R8" s="1" t="s">
        <v>88</v>
      </c>
      <c r="S8" s="6">
        <v>46048</v>
      </c>
      <c r="T8" s="6">
        <v>46387</v>
      </c>
      <c r="U8" s="1" t="s">
        <v>69</v>
      </c>
    </row>
    <row r="9" spans="1:21" x14ac:dyDescent="0.25">
      <c r="A9" s="4">
        <v>5</v>
      </c>
      <c r="B9" s="2" t="str">
        <f>HYPERLINK("https://my.zakupivli.pro/remote/dispatcher/state_purchase_view/56428700", "UA-2025-01-09-006338-a")</f>
        <v>UA-2025-01-09-006338-a</v>
      </c>
      <c r="C9" s="2" t="s">
        <v>50</v>
      </c>
      <c r="D9" s="2" t="str">
        <f>HYPERLINK("https://my.zakupivli.pro/remote/dispatcher/state_contracting_view/22805477", "UA-2025-01-09-006338-a-c1")</f>
        <v>UA-2025-01-09-006338-a-c1</v>
      </c>
      <c r="E9" s="1" t="s">
        <v>29</v>
      </c>
      <c r="F9" s="4">
        <v>5</v>
      </c>
      <c r="G9" s="2" t="s">
        <v>50</v>
      </c>
      <c r="H9" s="2" t="str">
        <f>HYPERLINK("https://my.zakupivli.pro/remote/dispatcher/state_contracting_view/26645627", "UA-2026-01-15-012177-a-a1")</f>
        <v>UA-2026-01-15-012177-a-a1</v>
      </c>
      <c r="I9" s="1" t="s">
        <v>90</v>
      </c>
      <c r="J9" s="1" t="s">
        <v>59</v>
      </c>
      <c r="K9" s="1" t="s">
        <v>59</v>
      </c>
      <c r="L9" s="1" t="s">
        <v>32</v>
      </c>
      <c r="M9" s="1" t="s">
        <v>47</v>
      </c>
      <c r="N9" s="1" t="s">
        <v>54</v>
      </c>
      <c r="O9" s="1" t="s">
        <v>2</v>
      </c>
      <c r="P9" s="1" t="s">
        <v>91</v>
      </c>
      <c r="Q9" s="5">
        <v>18123.61</v>
      </c>
      <c r="R9" s="1" t="s">
        <v>88</v>
      </c>
      <c r="S9" s="6">
        <v>46037</v>
      </c>
      <c r="T9" s="6">
        <v>46387</v>
      </c>
      <c r="U9" s="1" t="s">
        <v>69</v>
      </c>
    </row>
    <row r="10" spans="1:21" x14ac:dyDescent="0.25">
      <c r="A10" s="4">
        <v>6</v>
      </c>
      <c r="B10" s="2" t="str">
        <f>HYPERLINK("https://my.zakupivli.pro/remote/dispatcher/state_purchase_view/56435193", "UA-2025-01-09-009150-a")</f>
        <v>UA-2025-01-09-009150-a</v>
      </c>
      <c r="C10" s="2" t="s">
        <v>50</v>
      </c>
      <c r="D10" s="2" t="str">
        <f>HYPERLINK("https://my.zakupivli.pro/remote/dispatcher/state_contracting_view/22807951", "UA-2025-01-09-009150-a-a1")</f>
        <v>UA-2025-01-09-009150-a-a1</v>
      </c>
      <c r="E10" s="1" t="s">
        <v>0</v>
      </c>
      <c r="F10" s="4">
        <v>6</v>
      </c>
      <c r="G10" s="2" t="s">
        <v>50</v>
      </c>
      <c r="H10" s="2" t="str">
        <f>HYPERLINK("https://my.zakupivli.pro/remote/dispatcher/state_contracting_view/27215993", "UA-2026-03-05-003423-a-b1")</f>
        <v>UA-2026-03-05-003423-a-b1</v>
      </c>
      <c r="I10" s="1" t="s">
        <v>92</v>
      </c>
      <c r="J10" s="1" t="s">
        <v>93</v>
      </c>
      <c r="K10" s="1" t="s">
        <v>94</v>
      </c>
      <c r="L10" s="1" t="s">
        <v>95</v>
      </c>
      <c r="M10" s="1" t="s">
        <v>47</v>
      </c>
      <c r="N10" s="1" t="s">
        <v>77</v>
      </c>
      <c r="O10" s="1" t="s">
        <v>78</v>
      </c>
      <c r="P10" s="1" t="s">
        <v>79</v>
      </c>
      <c r="Q10" s="5">
        <v>3213</v>
      </c>
      <c r="R10" s="1" t="s">
        <v>80</v>
      </c>
      <c r="S10" s="6">
        <v>46086</v>
      </c>
      <c r="T10" s="6">
        <v>46387</v>
      </c>
      <c r="U10" s="1" t="s">
        <v>69</v>
      </c>
    </row>
    <row r="11" spans="1:21" x14ac:dyDescent="0.25">
      <c r="A11" s="4">
        <v>7</v>
      </c>
      <c r="B11" s="2" t="str">
        <f>HYPERLINK("https://my.zakupivli.pro/remote/dispatcher/state_purchase_view/56433683", "UA-2025-01-09-008496-a")</f>
        <v>UA-2025-01-09-008496-a</v>
      </c>
      <c r="C11" s="2" t="s">
        <v>50</v>
      </c>
      <c r="D11" s="2" t="str">
        <f>HYPERLINK("https://my.zakupivli.pro/remote/dispatcher/state_contracting_view/22807356", "UA-2025-01-09-008496-a-b1")</f>
        <v>UA-2025-01-09-008496-a-b1</v>
      </c>
      <c r="E11" s="1" t="s">
        <v>37</v>
      </c>
      <c r="F11" s="4">
        <v>7</v>
      </c>
      <c r="G11" s="2" t="s">
        <v>50</v>
      </c>
      <c r="H11" s="2" t="str">
        <f>HYPERLINK("https://my.zakupivli.pro/remote/dispatcher/state_contracting_view/27215558", "UA-2026-03-05-002925-a-b1")</f>
        <v>UA-2026-03-05-002925-a-b1</v>
      </c>
      <c r="I11" s="1" t="s">
        <v>96</v>
      </c>
      <c r="J11" s="1" t="s">
        <v>97</v>
      </c>
      <c r="K11" s="1" t="s">
        <v>98</v>
      </c>
      <c r="L11" s="1" t="s">
        <v>99</v>
      </c>
      <c r="M11" s="1" t="s">
        <v>47</v>
      </c>
      <c r="N11" s="1" t="s">
        <v>77</v>
      </c>
      <c r="O11" s="1" t="s">
        <v>78</v>
      </c>
      <c r="P11" s="1" t="s">
        <v>79</v>
      </c>
      <c r="Q11" s="4">
        <v>2794</v>
      </c>
      <c r="R11" s="1" t="s">
        <v>80</v>
      </c>
      <c r="S11" s="6">
        <v>46086</v>
      </c>
      <c r="T11" s="6">
        <v>46387</v>
      </c>
      <c r="U11" s="1" t="s">
        <v>69</v>
      </c>
    </row>
    <row r="12" spans="1:21" x14ac:dyDescent="0.25">
      <c r="A12" s="4">
        <v>8</v>
      </c>
      <c r="B12" s="2" t="str">
        <f>HYPERLINK("https://my.zakupivli.pro/remote/dispatcher/state_purchase_view/56431932", "UA-2025-01-09-007771-a")</f>
        <v>UA-2025-01-09-007771-a</v>
      </c>
      <c r="C12" s="2" t="s">
        <v>50</v>
      </c>
      <c r="D12" s="2" t="str">
        <f>HYPERLINK("https://my.zakupivli.pro/remote/dispatcher/state_contracting_view/22806732", "UA-2025-01-09-007771-a-c1")</f>
        <v>UA-2025-01-09-007771-a-c1</v>
      </c>
      <c r="E12" s="1" t="s">
        <v>33</v>
      </c>
      <c r="F12" s="4">
        <v>8</v>
      </c>
      <c r="G12" s="2" t="s">
        <v>50</v>
      </c>
      <c r="H12" s="2" t="str">
        <f>HYPERLINK("https://my.zakupivli.pro/remote/dispatcher/state_contracting_view/26745598", "UA-2026-01-23-004090-a-a1")</f>
        <v>UA-2026-01-23-004090-a-a1</v>
      </c>
      <c r="I12" s="1" t="s">
        <v>100</v>
      </c>
      <c r="J12" s="1" t="s">
        <v>101</v>
      </c>
      <c r="K12" s="1" t="s">
        <v>102</v>
      </c>
      <c r="L12" s="1" t="s">
        <v>103</v>
      </c>
      <c r="M12" s="1" t="s">
        <v>47</v>
      </c>
      <c r="N12" s="1" t="s">
        <v>53</v>
      </c>
      <c r="O12" s="1" t="s">
        <v>14</v>
      </c>
      <c r="P12" s="1" t="s">
        <v>104</v>
      </c>
      <c r="Q12" s="4">
        <v>10846</v>
      </c>
      <c r="R12" s="1" t="s">
        <v>88</v>
      </c>
      <c r="S12" s="6">
        <v>46045</v>
      </c>
      <c r="T12" s="6">
        <v>46387</v>
      </c>
      <c r="U12" s="1" t="s">
        <v>69</v>
      </c>
    </row>
    <row r="13" spans="1:21" x14ac:dyDescent="0.25">
      <c r="A13" s="4">
        <v>9</v>
      </c>
      <c r="B13" s="2" t="str">
        <f>HYPERLINK("https://my.zakupivli.pro/remote/dispatcher/state_purchase_view/56414302", "UA-2025-01-09-000332-a")</f>
        <v>UA-2025-01-09-000332-a</v>
      </c>
      <c r="C13" s="2" t="s">
        <v>50</v>
      </c>
      <c r="D13" s="2" t="str">
        <f>HYPERLINK("https://my.zakupivli.pro/remote/dispatcher/state_contracting_view/22799396", "UA-2025-01-09-000332-a-c1")</f>
        <v>UA-2025-01-09-000332-a-c1</v>
      </c>
      <c r="E13" s="1" t="s">
        <v>25</v>
      </c>
      <c r="F13" s="4">
        <v>9</v>
      </c>
      <c r="G13" s="2" t="s">
        <v>50</v>
      </c>
      <c r="H13" s="2" t="str">
        <f>HYPERLINK("https://my.zakupivli.pro/remote/dispatcher/state_contracting_view/26623698", "UA-2026-01-14-004073-a-a1")</f>
        <v>UA-2026-01-14-004073-a-a1</v>
      </c>
      <c r="I13" s="1" t="s">
        <v>105</v>
      </c>
      <c r="J13" s="1" t="s">
        <v>106</v>
      </c>
      <c r="K13" s="1" t="s">
        <v>107</v>
      </c>
      <c r="L13" s="1" t="s">
        <v>5</v>
      </c>
      <c r="M13" s="1" t="s">
        <v>47</v>
      </c>
      <c r="N13" s="1" t="s">
        <v>64</v>
      </c>
      <c r="O13" s="1" t="s">
        <v>16</v>
      </c>
      <c r="P13" s="1" t="s">
        <v>9</v>
      </c>
      <c r="Q13" s="5">
        <v>131040</v>
      </c>
      <c r="R13" s="1" t="s">
        <v>88</v>
      </c>
      <c r="S13" s="6">
        <v>46036</v>
      </c>
      <c r="T13" s="6">
        <v>46387</v>
      </c>
      <c r="U13" s="1" t="s">
        <v>69</v>
      </c>
    </row>
    <row r="14" spans="1:21" x14ac:dyDescent="0.25">
      <c r="A14" s="4">
        <v>10</v>
      </c>
      <c r="B14" s="2" t="str">
        <f>HYPERLINK("https://my.zakupivli.pro/remote/dispatcher/state_purchase_view/56414964", "UA-2025-01-09-000588-a")</f>
        <v>UA-2025-01-09-000588-a</v>
      </c>
      <c r="C14" s="2" t="s">
        <v>50</v>
      </c>
      <c r="D14" s="2" t="str">
        <f>HYPERLINK("https://my.zakupivli.pro/remote/dispatcher/state_contracting_view/22799826", "UA-2025-01-09-000588-a-b1")</f>
        <v>UA-2025-01-09-000588-a-b1</v>
      </c>
      <c r="E14" s="1" t="s">
        <v>36</v>
      </c>
      <c r="F14" s="4">
        <v>10</v>
      </c>
      <c r="G14" s="2" t="s">
        <v>50</v>
      </c>
      <c r="H14" s="2" t="str">
        <f>HYPERLINK("https://my.zakupivli.pro/remote/dispatcher/state_contracting_view/26625007", "UA-2026-01-14-005331-a-c1")</f>
        <v>UA-2026-01-14-005331-a-c1</v>
      </c>
      <c r="I14" s="1" t="s">
        <v>108</v>
      </c>
      <c r="J14" s="1" t="s">
        <v>109</v>
      </c>
      <c r="K14" s="1" t="s">
        <v>110</v>
      </c>
      <c r="L14" s="1" t="s">
        <v>18</v>
      </c>
      <c r="M14" s="1" t="s">
        <v>47</v>
      </c>
      <c r="N14" s="1" t="s">
        <v>63</v>
      </c>
      <c r="O14" s="1" t="s">
        <v>13</v>
      </c>
      <c r="P14" s="1" t="s">
        <v>111</v>
      </c>
      <c r="Q14" s="4">
        <v>31300</v>
      </c>
      <c r="R14" s="1" t="s">
        <v>88</v>
      </c>
      <c r="S14" s="6">
        <v>46036</v>
      </c>
      <c r="T14" s="6">
        <v>46387</v>
      </c>
      <c r="U14" s="1" t="s">
        <v>69</v>
      </c>
    </row>
    <row r="15" spans="1:21" x14ac:dyDescent="0.25">
      <c r="A15" s="4">
        <v>11</v>
      </c>
      <c r="B15" s="2" t="str">
        <f>HYPERLINK("https://my.zakupivli.pro/remote/dispatcher/state_purchase_view/56439821", "UA-2025-01-10-000313-a")</f>
        <v>UA-2025-01-10-000313-a</v>
      </c>
      <c r="C15" s="2" t="s">
        <v>50</v>
      </c>
      <c r="D15" s="2" t="str">
        <f>HYPERLINK("https://my.zakupivli.pro/remote/dispatcher/state_contracting_view/22809875", "UA-2025-01-10-000313-a-c1")</f>
        <v>UA-2025-01-10-000313-a-c1</v>
      </c>
      <c r="E15" s="1" t="s">
        <v>11</v>
      </c>
      <c r="F15" s="4">
        <v>11</v>
      </c>
      <c r="G15" s="2" t="s">
        <v>50</v>
      </c>
      <c r="H15" s="2" t="str">
        <f>HYPERLINK("https://my.zakupivli.pro/remote/dispatcher/state_contracting_view/26624446", "UA-2026-01-14-004752-a-c1")</f>
        <v>UA-2026-01-14-004752-a-c1</v>
      </c>
      <c r="I15" s="1" t="s">
        <v>112</v>
      </c>
      <c r="J15" s="1" t="s">
        <v>113</v>
      </c>
      <c r="K15" s="1" t="s">
        <v>114</v>
      </c>
      <c r="L15" s="1" t="s">
        <v>26</v>
      </c>
      <c r="M15" s="1" t="s">
        <v>47</v>
      </c>
      <c r="N15" s="1" t="s">
        <v>44</v>
      </c>
      <c r="O15" s="1" t="s">
        <v>10</v>
      </c>
      <c r="P15" s="1" t="s">
        <v>115</v>
      </c>
      <c r="Q15" s="4">
        <v>42000</v>
      </c>
      <c r="R15" s="1" t="s">
        <v>88</v>
      </c>
      <c r="S15" s="6">
        <v>46036</v>
      </c>
      <c r="T15" s="6">
        <v>46387</v>
      </c>
      <c r="U15" s="1" t="s">
        <v>69</v>
      </c>
    </row>
    <row r="16" spans="1:21" x14ac:dyDescent="0.25">
      <c r="A16" s="4">
        <v>12</v>
      </c>
      <c r="B16" s="2" t="str">
        <f>HYPERLINK("https://my.zakupivli.pro/remote/dispatcher/state_purchase_view/56409626", "UA-2025-01-08-007759-a")</f>
        <v>UA-2025-01-08-007759-a</v>
      </c>
      <c r="C16" s="2" t="s">
        <v>50</v>
      </c>
      <c r="D16" s="2" t="str">
        <f>HYPERLINK("https://my.zakupivli.pro/remote/dispatcher/state_contracting_view/22797449", "UA-2025-01-08-007759-a-c1")</f>
        <v>UA-2025-01-08-007759-a-c1</v>
      </c>
      <c r="E16" s="1" t="s">
        <v>24</v>
      </c>
      <c r="F16" s="4">
        <v>12</v>
      </c>
      <c r="G16" s="2" t="s">
        <v>50</v>
      </c>
      <c r="H16" s="2" t="str">
        <f>HYPERLINK("https://my.zakupivli.pro/remote/dispatcher/state_contracting_view/26628043", "UA-2026-01-14-008746-a-b1")</f>
        <v>UA-2026-01-14-008746-a-b1</v>
      </c>
      <c r="I16" s="1" t="s">
        <v>116</v>
      </c>
      <c r="J16" s="1" t="s">
        <v>117</v>
      </c>
      <c r="K16" s="1" t="s">
        <v>52</v>
      </c>
      <c r="L16" s="1" t="s">
        <v>28</v>
      </c>
      <c r="M16" s="1" t="s">
        <v>47</v>
      </c>
      <c r="N16" s="1" t="s">
        <v>118</v>
      </c>
      <c r="O16" s="1" t="s">
        <v>119</v>
      </c>
      <c r="P16" s="1" t="s">
        <v>120</v>
      </c>
      <c r="Q16" s="5">
        <v>7200</v>
      </c>
      <c r="R16" s="1" t="s">
        <v>80</v>
      </c>
      <c r="S16" s="6">
        <v>46036</v>
      </c>
      <c r="T16" s="6">
        <v>46387</v>
      </c>
      <c r="U16" s="1" t="s">
        <v>69</v>
      </c>
    </row>
    <row r="17" spans="1:21" x14ac:dyDescent="0.25">
      <c r="A17" s="4">
        <v>43</v>
      </c>
      <c r="B17" s="2" t="str">
        <f>HYPERLINK("https://my.zakupivli.pro/remote/dispatcher/state_purchase_view/54044290", "UA-2024-10-16-007777-a")</f>
        <v>UA-2024-10-16-007777-a</v>
      </c>
      <c r="C17" s="2" t="s">
        <v>50</v>
      </c>
      <c r="D17" s="2" t="str">
        <f>HYPERLINK("https://my.zakupivli.pro/remote/dispatcher/state_contracting_view/21771993", "UA-2024-10-16-007777-a-a1")</f>
        <v>UA-2024-10-16-007777-a-a1</v>
      </c>
      <c r="E17" s="1" t="s">
        <v>21</v>
      </c>
      <c r="F17" s="4">
        <v>13</v>
      </c>
      <c r="G17" s="2" t="s">
        <v>50</v>
      </c>
      <c r="H17" s="2" t="str">
        <f>HYPERLINK("https://my.zakupivli.pro/remote/dispatcher/state_contracting_view/26627432", "UA-2026-01-14-008040-a-b1")</f>
        <v>UA-2026-01-14-008040-a-b1</v>
      </c>
      <c r="I17" s="1" t="s">
        <v>121</v>
      </c>
      <c r="J17" s="1" t="s">
        <v>57</v>
      </c>
      <c r="K17" s="1" t="s">
        <v>57</v>
      </c>
      <c r="L17" s="1" t="s">
        <v>19</v>
      </c>
      <c r="M17" s="1" t="s">
        <v>47</v>
      </c>
      <c r="N17" s="1" t="s">
        <v>53</v>
      </c>
      <c r="O17" s="1" t="s">
        <v>14</v>
      </c>
      <c r="P17" s="1" t="s">
        <v>122</v>
      </c>
      <c r="Q17" s="5">
        <v>11520</v>
      </c>
      <c r="R17" s="1" t="s">
        <v>88</v>
      </c>
      <c r="S17" s="6">
        <v>46036</v>
      </c>
      <c r="T17" s="6">
        <v>46387</v>
      </c>
      <c r="U17" s="1" t="s">
        <v>69</v>
      </c>
    </row>
    <row r="18" spans="1:21" x14ac:dyDescent="0.25">
      <c r="F18" s="4">
        <v>14</v>
      </c>
      <c r="G18" s="2" t="s">
        <v>50</v>
      </c>
      <c r="H18" s="2" t="str">
        <f>HYPERLINK("https://my.zakupivli.pro/remote/dispatcher/state_contracting_view/27248363", "UA-2026-03-09-008744-a-b1")</f>
        <v>UA-2026-03-09-008744-a-b1</v>
      </c>
      <c r="I18" s="1" t="s">
        <v>123</v>
      </c>
      <c r="J18" s="1" t="s">
        <v>124</v>
      </c>
      <c r="K18" s="1" t="s">
        <v>125</v>
      </c>
      <c r="L18" s="1" t="s">
        <v>126</v>
      </c>
      <c r="M18" s="1" t="s">
        <v>47</v>
      </c>
      <c r="N18" s="1" t="s">
        <v>127</v>
      </c>
      <c r="O18" s="1" t="s">
        <v>128</v>
      </c>
      <c r="P18" s="1" t="s">
        <v>129</v>
      </c>
      <c r="Q18" s="4">
        <v>2460</v>
      </c>
      <c r="R18" s="1" t="s">
        <v>88</v>
      </c>
      <c r="S18" s="6">
        <v>46090</v>
      </c>
      <c r="T18" s="6">
        <v>46387</v>
      </c>
      <c r="U18" s="1" t="s">
        <v>69</v>
      </c>
    </row>
    <row r="19" spans="1:21" x14ac:dyDescent="0.25">
      <c r="F19" s="4">
        <v>15</v>
      </c>
      <c r="G19" s="2" t="s">
        <v>50</v>
      </c>
      <c r="H19" s="2" t="str">
        <f>HYPERLINK("https://my.zakupivli.pro/remote/dispatcher/state_contracting_view/26626897", "UA-2026-01-14-007422-a-a1")</f>
        <v>UA-2026-01-14-007422-a-a1</v>
      </c>
      <c r="I19" s="1" t="s">
        <v>130</v>
      </c>
      <c r="J19" s="1" t="s">
        <v>131</v>
      </c>
      <c r="K19" s="1" t="s">
        <v>132</v>
      </c>
      <c r="L19" s="1" t="s">
        <v>31</v>
      </c>
      <c r="M19" s="1" t="s">
        <v>47</v>
      </c>
      <c r="N19" s="1" t="s">
        <v>48</v>
      </c>
      <c r="O19" s="1" t="s">
        <v>3</v>
      </c>
      <c r="P19" s="1" t="s">
        <v>30</v>
      </c>
      <c r="Q19" s="5">
        <v>13759.38</v>
      </c>
      <c r="R19" s="1" t="s">
        <v>88</v>
      </c>
      <c r="S19" s="6">
        <v>46036</v>
      </c>
      <c r="T19" s="6">
        <v>46387</v>
      </c>
      <c r="U19" s="1" t="s">
        <v>69</v>
      </c>
    </row>
    <row r="20" spans="1:21" x14ac:dyDescent="0.25">
      <c r="F20" s="4">
        <v>16</v>
      </c>
      <c r="G20" s="2" t="s">
        <v>50</v>
      </c>
      <c r="H20" s="2" t="str">
        <f>HYPERLINK("https://my.zakupivli.pro/remote/dispatcher/state_contracting_view/26645103", "UA-2026-01-15-011594-a-b1")</f>
        <v>UA-2026-01-15-011594-a-b1</v>
      </c>
      <c r="I20" s="1" t="s">
        <v>133</v>
      </c>
      <c r="J20" s="1" t="s">
        <v>134</v>
      </c>
      <c r="K20" s="1" t="s">
        <v>135</v>
      </c>
      <c r="L20" s="1" t="s">
        <v>27</v>
      </c>
      <c r="M20" s="1" t="s">
        <v>47</v>
      </c>
      <c r="N20" s="1" t="s">
        <v>65</v>
      </c>
      <c r="O20" s="1" t="s">
        <v>17</v>
      </c>
      <c r="P20" s="1" t="s">
        <v>12</v>
      </c>
      <c r="Q20" s="4">
        <v>14880</v>
      </c>
      <c r="R20" s="1" t="s">
        <v>88</v>
      </c>
      <c r="S20" s="6">
        <v>46037</v>
      </c>
      <c r="T20" s="6">
        <v>46387</v>
      </c>
      <c r="U20" s="1" t="s">
        <v>69</v>
      </c>
    </row>
    <row r="21" spans="1:21" x14ac:dyDescent="0.25">
      <c r="F21" s="4">
        <v>17</v>
      </c>
      <c r="G21" s="2" t="s">
        <v>50</v>
      </c>
      <c r="H21" s="2" t="str">
        <f>HYPERLINK("https://my.zakupivli.pro/remote/dispatcher/state_contracting_view/26625737", "UA-2026-01-14-006128-a-c1")</f>
        <v>UA-2026-01-14-006128-a-c1</v>
      </c>
      <c r="I21" s="1" t="s">
        <v>136</v>
      </c>
      <c r="J21" s="1" t="s">
        <v>137</v>
      </c>
      <c r="K21" s="1" t="s">
        <v>138</v>
      </c>
      <c r="L21" s="1" t="s">
        <v>6</v>
      </c>
      <c r="M21" s="1" t="s">
        <v>47</v>
      </c>
      <c r="N21" s="1" t="s">
        <v>55</v>
      </c>
      <c r="O21" s="1" t="s">
        <v>1</v>
      </c>
      <c r="P21" s="1" t="s">
        <v>139</v>
      </c>
      <c r="Q21" s="4">
        <v>380000</v>
      </c>
      <c r="R21" s="1" t="s">
        <v>88</v>
      </c>
      <c r="S21" s="6">
        <v>46036</v>
      </c>
      <c r="T21" s="6">
        <v>46387</v>
      </c>
      <c r="U21" s="1" t="s">
        <v>69</v>
      </c>
    </row>
  </sheetData>
  <autoFilter ref="A4:O17" xr:uid="{00000000-0009-0000-0000-000000000000}"/>
  <mergeCells count="2">
    <mergeCell ref="G1:I1"/>
    <mergeCell ref="G2:I2"/>
  </mergeCells>
  <hyperlinks>
    <hyperlink ref="A2" r:id="rId1" display="mailto:report-feedback@zakupivli.pro" xr:uid="{00000000-0004-0000-0000-000000000000}"/>
    <hyperlink ref="B5" r:id="rId2" display="https://my.zakupivli.pro/remote/dispatcher/state_purchase_view/56431570" xr:uid="{00000000-0004-0000-0000-000001000000}"/>
    <hyperlink ref="D5" r:id="rId3" display="https://my.zakupivli.pro/remote/dispatcher/state_contracting_view/22806520" xr:uid="{00000000-0004-0000-0000-000002000000}"/>
    <hyperlink ref="B6" r:id="rId4" display="https://my.zakupivli.pro/remote/dispatcher/state_purchase_view/56551541" xr:uid="{00000000-0004-0000-0000-000003000000}"/>
    <hyperlink ref="D6" r:id="rId5" display="https://my.zakupivli.pro/remote/dispatcher/state_contracting_view/22855832" xr:uid="{00000000-0004-0000-0000-000004000000}"/>
    <hyperlink ref="B7" r:id="rId6" display="https://my.zakupivli.pro/remote/dispatcher/state_purchase_view/56435989" xr:uid="{00000000-0004-0000-0000-000005000000}"/>
    <hyperlink ref="D7" r:id="rId7" display="https://my.zakupivli.pro/remote/dispatcher/state_contracting_view/22808196" xr:uid="{00000000-0004-0000-0000-000006000000}"/>
    <hyperlink ref="B8" r:id="rId8" display="https://my.zakupivli.pro/remote/dispatcher/state_purchase_view/58156854" xr:uid="{00000000-0004-0000-0000-000007000000}"/>
    <hyperlink ref="D8" r:id="rId9" display="https://my.zakupivli.pro/remote/dispatcher/state_contracting_view/23555725" xr:uid="{00000000-0004-0000-0000-000008000000}"/>
    <hyperlink ref="B9" r:id="rId10" display="https://my.zakupivli.pro/remote/dispatcher/state_purchase_view/56428700" xr:uid="{00000000-0004-0000-0000-000009000000}"/>
    <hyperlink ref="D9" r:id="rId11" display="https://my.zakupivli.pro/remote/dispatcher/state_contracting_view/22805477" xr:uid="{00000000-0004-0000-0000-00000A000000}"/>
    <hyperlink ref="B10" r:id="rId12" display="https://my.zakupivli.pro/remote/dispatcher/state_purchase_view/56435193" xr:uid="{00000000-0004-0000-0000-00000B000000}"/>
    <hyperlink ref="D10" r:id="rId13" display="https://my.zakupivli.pro/remote/dispatcher/state_contracting_view/22807951" xr:uid="{00000000-0004-0000-0000-00000C000000}"/>
    <hyperlink ref="B11" r:id="rId14" display="https://my.zakupivli.pro/remote/dispatcher/state_purchase_view/56433683" xr:uid="{00000000-0004-0000-0000-00000D000000}"/>
    <hyperlink ref="D11" r:id="rId15" display="https://my.zakupivli.pro/remote/dispatcher/state_contracting_view/22807356" xr:uid="{00000000-0004-0000-0000-00000E000000}"/>
    <hyperlink ref="B12" r:id="rId16" display="https://my.zakupivli.pro/remote/dispatcher/state_purchase_view/56431932" xr:uid="{00000000-0004-0000-0000-00000F000000}"/>
    <hyperlink ref="D12" r:id="rId17" display="https://my.zakupivli.pro/remote/dispatcher/state_contracting_view/22806732" xr:uid="{00000000-0004-0000-0000-000010000000}"/>
    <hyperlink ref="B13" r:id="rId18" display="https://my.zakupivli.pro/remote/dispatcher/state_purchase_view/56414302" xr:uid="{00000000-0004-0000-0000-000011000000}"/>
    <hyperlink ref="D13" r:id="rId19" display="https://my.zakupivli.pro/remote/dispatcher/state_contracting_view/22799396" xr:uid="{00000000-0004-0000-0000-000012000000}"/>
    <hyperlink ref="B14" r:id="rId20" display="https://my.zakupivli.pro/remote/dispatcher/state_purchase_view/56414964" xr:uid="{00000000-0004-0000-0000-000013000000}"/>
    <hyperlink ref="D14" r:id="rId21" display="https://my.zakupivli.pro/remote/dispatcher/state_contracting_view/22799826" xr:uid="{00000000-0004-0000-0000-000014000000}"/>
    <hyperlink ref="B15" r:id="rId22" display="https://my.zakupivli.pro/remote/dispatcher/state_purchase_view/56439821" xr:uid="{00000000-0004-0000-0000-000015000000}"/>
    <hyperlink ref="D15" r:id="rId23" display="https://my.zakupivli.pro/remote/dispatcher/state_contracting_view/22809875" xr:uid="{00000000-0004-0000-0000-000016000000}"/>
    <hyperlink ref="B16" r:id="rId24" display="https://my.zakupivli.pro/remote/dispatcher/state_purchase_view/56409626" xr:uid="{00000000-0004-0000-0000-000017000000}"/>
    <hyperlink ref="D16" r:id="rId25" display="https://my.zakupivli.pro/remote/dispatcher/state_contracting_view/22797449" xr:uid="{00000000-0004-0000-0000-000018000000}"/>
    <hyperlink ref="B17" r:id="rId26" display="https://my.zakupivli.pro/remote/dispatcher/state_purchase_view/54044290" xr:uid="{00000000-0004-0000-0000-000055000000}"/>
    <hyperlink ref="D17" r:id="rId27" display="https://my.zakupivli.pro/remote/dispatcher/state_contracting_view/21771993" xr:uid="{00000000-0004-0000-0000-000056000000}"/>
    <hyperlink ref="H5" r:id="rId28" display="https://my.zakupivli.pro/remote/dispatcher/state_contracting_view/27215896" xr:uid="{096D5954-362A-454C-8F8C-5A074E116813}"/>
    <hyperlink ref="H6" r:id="rId29" display="https://my.zakupivli.pro/remote/dispatcher/state_contracting_view/27215642" xr:uid="{3F0CCC0A-841B-4BDA-87D6-9B4F18413E43}"/>
    <hyperlink ref="H7" r:id="rId30" display="https://my.zakupivli.pro/remote/dispatcher/state_contracting_view/26626651" xr:uid="{319D53C0-2FB7-4854-83D9-45101B26AC39}"/>
    <hyperlink ref="H8" r:id="rId31" display="https://my.zakupivli.pro/remote/dispatcher/state_contracting_view/26777427" xr:uid="{EFDDA625-215E-4C43-862D-44F428FB77AB}"/>
    <hyperlink ref="H9" r:id="rId32" display="https://my.zakupivli.pro/remote/dispatcher/state_contracting_view/26645627" xr:uid="{5177DB87-5B60-4574-A047-B282CCAFAF00}"/>
    <hyperlink ref="H10" r:id="rId33" display="https://my.zakupivli.pro/remote/dispatcher/state_contracting_view/27215993" xr:uid="{309B9F72-B03B-4075-AF5C-7F2C4B7F6DCD}"/>
    <hyperlink ref="H11" r:id="rId34" display="https://my.zakupivli.pro/remote/dispatcher/state_contracting_view/27215558" xr:uid="{07C4DEA2-6294-4B3B-ABA8-4230671EFE27}"/>
    <hyperlink ref="H12" r:id="rId35" display="https://my.zakupivli.pro/remote/dispatcher/state_contracting_view/26745598" xr:uid="{5A7EFF42-4996-4441-A982-7C6A390F939C}"/>
    <hyperlink ref="H13" r:id="rId36" display="https://my.zakupivli.pro/remote/dispatcher/state_contracting_view/26623698" xr:uid="{F2631E1E-5ADA-47D6-A8EF-ACC4385745FF}"/>
    <hyperlink ref="H14" r:id="rId37" display="https://my.zakupivli.pro/remote/dispatcher/state_contracting_view/26625007" xr:uid="{75BCED33-2173-4F64-9B58-5B2BFFD27CCB}"/>
    <hyperlink ref="H15" r:id="rId38" display="https://my.zakupivli.pro/remote/dispatcher/state_contracting_view/26624446" xr:uid="{D9863A2B-83AB-4E17-81B8-E176F7ABC575}"/>
    <hyperlink ref="H16" r:id="rId39" display="https://my.zakupivli.pro/remote/dispatcher/state_contracting_view/26628043" xr:uid="{18D61625-ABE6-4051-8501-6EA8FEF187AE}"/>
    <hyperlink ref="H17" r:id="rId40" display="https://my.zakupivli.pro/remote/dispatcher/state_contracting_view/26627432" xr:uid="{D92C5566-86D7-42F6-B504-F72FF3FC8003}"/>
    <hyperlink ref="H18" r:id="rId41" display="https://my.zakupivli.pro/remote/dispatcher/state_contracting_view/27248363" xr:uid="{DF9BE4E6-8452-4688-B5FA-C381B9B175AB}"/>
    <hyperlink ref="H19" r:id="rId42" display="https://my.zakupivli.pro/remote/dispatcher/state_contracting_view/26626897" xr:uid="{C07C399B-B82D-460C-99CE-74B24F42CD08}"/>
    <hyperlink ref="H20" r:id="rId43" display="https://my.zakupivli.pro/remote/dispatcher/state_contracting_view/26645103" xr:uid="{C8CD6CE7-3096-429E-8705-576BCA4B2E4E}"/>
    <hyperlink ref="H21" r:id="rId44" display="https://my.zakupivli.pro/remote/dispatcher/state_contracting_view/26625737" xr:uid="{1C7BC907-C766-4BA0-8637-FD346D215407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subject/>
  <dc:creator>Unknown</dc:creator>
  <cp:keywords/>
  <dc:description/>
  <cp:lastModifiedBy>user</cp:lastModifiedBy>
  <dcterms:created xsi:type="dcterms:W3CDTF">2025-04-04T10:17:06Z</dcterms:created>
  <dcterms:modified xsi:type="dcterms:W3CDTF">2026-04-03T09:52:10Z</dcterms:modified>
  <cp:category/>
</cp:coreProperties>
</file>