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ДІЯ 2025\Діючі договори\"/>
    </mc:Choice>
  </mc:AlternateContent>
  <xr:revisionPtr revIDLastSave="0" documentId="8_{6616CF12-E086-47F6-A44B-99C03CA174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definedNames>
    <definedName name="_xlnm._FilterDatabase" localSheetId="0" hidden="1">Sheet!$A$4:$P$17</definedName>
  </definedNames>
  <calcPr calcId="191029"/>
</workbook>
</file>

<file path=xl/calcChain.xml><?xml version="1.0" encoding="utf-8"?>
<calcChain xmlns="http://schemas.openxmlformats.org/spreadsheetml/2006/main">
  <c r="C17" i="1" l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</calcChain>
</file>

<file path=xl/sharedStrings.xml><?xml version="1.0" encoding="utf-8"?>
<sst xmlns="http://schemas.openxmlformats.org/spreadsheetml/2006/main" count="148" uniqueCount="104">
  <si>
    <t xml:space="preserve"> Електрична енергія  (з супутніми послугами її передачі та розподілу)</t>
  </si>
  <si>
    <t xml:space="preserve"> Електрична енергія ДК 021:2015 - 09310000-5 (з супутніми послугами її передачі та розподілу)</t>
  </si>
  <si>
    <t xml:space="preserve"> Послуги з централізованого водопостачання</t>
  </si>
  <si>
    <t xml:space="preserve"> Послуги з централізованого водопостачання код ДК 021:2025 -65110000 - 7 - Розподіл води</t>
  </si>
  <si>
    <t>01/01/26</t>
  </si>
  <si>
    <t>03338030</t>
  </si>
  <si>
    <t>03351823</t>
  </si>
  <si>
    <t>03361661</t>
  </si>
  <si>
    <t>09310000-5 Електрична енергія</t>
  </si>
  <si>
    <t>09320000-8 Пара, гаряча вода та пов’язана продукція</t>
  </si>
  <si>
    <t>0a2e8cfec43a422e8f7a7f491a6f236a</t>
  </si>
  <si>
    <t>100a8685877f4e9a85a4481eab13a6e3</t>
  </si>
  <si>
    <t>11bdc709669a4c5dbb99ea9dd4844f63</t>
  </si>
  <si>
    <t>141139</t>
  </si>
  <si>
    <t>193f52a82b7748aeb5dec5bd8ae0a2ad</t>
  </si>
  <si>
    <t>2/2026</t>
  </si>
  <si>
    <t>21560766</t>
  </si>
  <si>
    <t>22306453</t>
  </si>
  <si>
    <t>22450000-9 Друкована продукція з елементами захисту</t>
  </si>
  <si>
    <t>2869208937</t>
  </si>
  <si>
    <t>2e24fe69b9a54911a99b3a3b11d44b60</t>
  </si>
  <si>
    <t>3127119219</t>
  </si>
  <si>
    <t>3356567</t>
  </si>
  <si>
    <t>35110000-8 Протипожежне, рятувальне та захисне обладнання</t>
  </si>
  <si>
    <t>37061252</t>
  </si>
  <si>
    <t>37411078</t>
  </si>
  <si>
    <t>37829234</t>
  </si>
  <si>
    <t>39</t>
  </si>
  <si>
    <t>3df2323898494ad2914f77c53cbe582c</t>
  </si>
  <si>
    <t>42223804</t>
  </si>
  <si>
    <t>45580766</t>
  </si>
  <si>
    <t>469/1/26</t>
  </si>
  <si>
    <t>48310000-4 Пакети програмного забезпечення для створення документів</t>
  </si>
  <si>
    <t>4cd293fcb91748fb8e8aa57d51ee3a53</t>
  </si>
  <si>
    <t>50410000-2 Послуги з ремонту і технічного обслуговування вимірювальних, випробувальних і контрольних приладів</t>
  </si>
  <si>
    <t>5cc597af31bf47ebb9155a6426de9dd2</t>
  </si>
  <si>
    <t>64210000-1 Послуги телефонного зв’язку та передачі даних</t>
  </si>
  <si>
    <t>65110000-7 Розподіл води</t>
  </si>
  <si>
    <t>65a8b9138d234f12b1d797100e8e8464</t>
  </si>
  <si>
    <t>7</t>
  </si>
  <si>
    <t>72250000-2 Послуги, пов’язані із системами та підтримкою</t>
  </si>
  <si>
    <t>72410000-7 Послуги провайдерів</t>
  </si>
  <si>
    <t>79710000-4 Охоронні послуги</t>
  </si>
  <si>
    <t>8385</t>
  </si>
  <si>
    <t>83daab0279644042a31dbdc090fe69ce</t>
  </si>
  <si>
    <t>9-4/1</t>
  </si>
  <si>
    <t>90430000-0 Послуги з відведення стічних вод</t>
  </si>
  <si>
    <t>90510000-5 Утилізація/видалення сміття та поводження зі сміттям</t>
  </si>
  <si>
    <t>950a468ae74a42feb9a35b4de207ca40</t>
  </si>
  <si>
    <t>ID контракту</t>
  </si>
  <si>
    <t>U/5640/1</t>
  </si>
  <si>
    <t>d224b72b6ae6448d83fc63cdee023960</t>
  </si>
  <si>
    <t>f42b3d9fb93840a5b12f7aa617993fb2</t>
  </si>
  <si>
    <t>ЄДРПОУ переможця</t>
  </si>
  <si>
    <t>Ідентифікатор договору (Використовується при звітуванні у E-data)</t>
  </si>
  <si>
    <t>Ідентифікатор закупівлі</t>
  </si>
  <si>
    <t>АКЦІОНЕРНЕ ТОВАРИСТВО "УКРТЕЛЕКОМ"</t>
  </si>
  <si>
    <t>БІЛИШКО РУСЛАН ГРИГОРОВИЧ</t>
  </si>
  <si>
    <t>Дата закінчення договору:</t>
  </si>
  <si>
    <t>Дата підписання договору:</t>
  </si>
  <si>
    <t>З ПДВ</t>
  </si>
  <si>
    <t>Закупівля без використання електронної системи</t>
  </si>
  <si>
    <t>Засоби пожежогасіння -щит пожежний в комплекті ( код ДК 021:2015 35110000-8- Протипожежне, рятувальне та захисне обладнання)</t>
  </si>
  <si>
    <t>КАМАЛЕТДІНОВ РОМАН РІНАТОВИЧ</t>
  </si>
  <si>
    <t>КОМУНАЛЬНЕ ПІДПРИЄМСТВО ПОЛТАВСЬКОЇ ОБЛАСНОЇ РАДИ "ПОЛТАВАВОДОКАНАЛ"</t>
  </si>
  <si>
    <t>Код CPV</t>
  </si>
  <si>
    <t>Номер договору</t>
  </si>
  <si>
    <t>Ні</t>
  </si>
  <si>
    <t>Охоронні послуги</t>
  </si>
  <si>
    <t>Охоронні послуги код ДК 021:2015 - 79710000-4 - Охоронні послуги</t>
  </si>
  <si>
    <t>ПОЛТАВСЬКА ФІЛІЯ ТОВАРИСТВА З ОБМЕЖЕНОЮ ВІДПОВІДАЛЬНІСТЮ "ПОЖЕЖНЕ СПОСТЕРІГАННЯ"</t>
  </si>
  <si>
    <t>ПОЛТАВСЬКЕ КОМУНАЛЬНЕ АВТОТРАНСПОРТНЕ ПІДПРИЄМСТВО 1628</t>
  </si>
  <si>
    <t>ПОЛТАВСЬКЕ ОБЛАСНЕ КОМУНАЛЬНЕ ВИРОБНИЧЕ ПІДПРИЄМСТВО ТЕПЛОВОГО ГОСПОДАРСТВА "ПОЛТАВАТЕПЛОЕНЕРГО"</t>
  </si>
  <si>
    <t>Переможець (назва)</t>
  </si>
  <si>
    <t>Плт/001584-JAH</t>
  </si>
  <si>
    <t>Послуги з обслуговування протипожежної сигналізації</t>
  </si>
  <si>
    <t>Послуги з передавання даних і повідомлень (електронні комунікаційні послуги), а також послуги, пов'язані технологічно з електронними комунікаційними послугами</t>
  </si>
  <si>
    <t>Послуги з управління  твердими побутовими відходами</t>
  </si>
  <si>
    <t>Послуги з централізованого водовідведення</t>
  </si>
  <si>
    <t xml:space="preserve">Послуги з централізованого водовідведення код ДК 021:2015 90430000-0 Послуги з відведення стічних вод </t>
  </si>
  <si>
    <t>Послуги по виготовленню, адмініструванню та інформаційному супроводженню веб-сайту Полтавської ДМШ№1 ім. П.І. Майбороди</t>
  </si>
  <si>
    <t xml:space="preserve">Послуги по виготовленню, адмініструванню та інформаційному супроводженню веб-сайту Полтавської ДМШ№1 ім. П.І. Майбороди код ДК 021:2015 - 72250000 -2  Послуги, пов'язані із системами та підтримкою </t>
  </si>
  <si>
    <t>Послуги по обслуговуванню ПК «Універсал»</t>
  </si>
  <si>
    <t>Послуги по обслуговуванню ПК «Універсал»  код ДК 021:2015 - 48310000-4 Пакети програмного забезпечення для створення документів</t>
  </si>
  <si>
    <t>Послуги провайдерів</t>
  </si>
  <si>
    <t>Послуги провайдерів  код ДК 021:2015 72410000-7 - Послуги провайдерів</t>
  </si>
  <si>
    <t>Постачання теплової енергії код ДК 021:2025 - 09320000-8 - Пара, гаряча вода та пов’язана продукція</t>
  </si>
  <si>
    <t>Предмет закупівлі</t>
  </si>
  <si>
    <t>Свідоцтва про закінчення музичної школи з додатком  для здобувачів освіти</t>
  </si>
  <si>
    <t>Статус договору</t>
  </si>
  <si>
    <t>Сума договору</t>
  </si>
  <si>
    <t>ТОВАРИСТВО З ОБМЕЖЕНОЮ ВІДПОВІДАЛЬНІСТЮ "ІНФОСВІТ ІТ СЕРВІС"</t>
  </si>
  <si>
    <t>ТОВАРИСТВО З ОБМЕЖЕНОЮ ВІДПОВІДАЛЬНІСТЮ "ПОЛТАВАЕНЕРГОЗБУТ"</t>
  </si>
  <si>
    <t>ТОВАРИСТВО З ОБМЕЖЕНОЮ ВІДПОВІДАЛЬНІСТЮ "ЯВІР-2000"</t>
  </si>
  <si>
    <t>ТОВАРИСТВО З ОБМЕЖЕНОЮ ВІДПОВІДАЛЬНІСТЮ «ЛінкАП Компані»</t>
  </si>
  <si>
    <t>Так</t>
  </si>
  <si>
    <t>Теплова енергія</t>
  </si>
  <si>
    <t>Тип процедури</t>
  </si>
  <si>
    <t>Узагальнена назва закупівлі</t>
  </si>
  <si>
    <t>активний</t>
  </si>
  <si>
    <t>щит пожежний в комплекті</t>
  </si>
  <si>
    <t>№</t>
  </si>
  <si>
    <t>ПЕРЕЛІК ДІЮЧИХ ДОГОВОРІВ НА 18.05.2026р.</t>
  </si>
  <si>
    <t>Полтавська дитяча музична школа №1 ім. П.І. Майбороди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</si>
</sst>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.mm\.yyyy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" fontId="1" fillId="0" borderId="0" xfId="0" applyNumberFormat="1" applyFont="1"/>
    <xf numFmtId="4" fontId="1" fillId="0" borderId="0" xfId="0" applyNumberFormat="1" applyFont="1"/>
    <xf numFmtId="165" fontId="1" fillId="0" borderId="0" xfId="0" applyNumberFormat="1" applyFon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y.zakupivli.pro/remote/dispatcher/state_contracting_view/26777427" TargetMode="External"/><Relationship Id="rId13" Type="http://schemas.openxmlformats.org/officeDocument/2006/relationships/hyperlink" Target="https://my.zakupivli.pro/remote/dispatcher/state_purchase_view/65242539" TargetMode="External"/><Relationship Id="rId18" Type="http://schemas.openxmlformats.org/officeDocument/2006/relationships/hyperlink" Target="https://my.zakupivli.pro/remote/dispatcher/state_contracting_view/26628043" TargetMode="External"/><Relationship Id="rId26" Type="http://schemas.openxmlformats.org/officeDocument/2006/relationships/hyperlink" Target="https://my.zakupivli.pro/remote/dispatcher/state_contracting_view/27708946" TargetMode="External"/><Relationship Id="rId3" Type="http://schemas.openxmlformats.org/officeDocument/2006/relationships/hyperlink" Target="https://my.zakupivli.pro/remote/dispatcher/state_purchase_view/67443710" TargetMode="External"/><Relationship Id="rId21" Type="http://schemas.openxmlformats.org/officeDocument/2006/relationships/hyperlink" Target="https://my.zakupivli.pro/remote/dispatcher/state_purchase_view/65290549" TargetMode="External"/><Relationship Id="rId7" Type="http://schemas.openxmlformats.org/officeDocument/2006/relationships/hyperlink" Target="https://my.zakupivli.pro/remote/dispatcher/state_purchase_view/65601577" TargetMode="External"/><Relationship Id="rId12" Type="http://schemas.openxmlformats.org/officeDocument/2006/relationships/hyperlink" Target="https://my.zakupivli.pro/remote/dispatcher/state_contracting_view/26623698" TargetMode="External"/><Relationship Id="rId17" Type="http://schemas.openxmlformats.org/officeDocument/2006/relationships/hyperlink" Target="https://my.zakupivli.pro/remote/dispatcher/state_purchase_view/65250380" TargetMode="External"/><Relationship Id="rId25" Type="http://schemas.openxmlformats.org/officeDocument/2006/relationships/hyperlink" Target="https://my.zakupivli.pro/remote/dispatcher/state_purchase_view/67746095" TargetMode="External"/><Relationship Id="rId2" Type="http://schemas.openxmlformats.org/officeDocument/2006/relationships/hyperlink" Target="https://my.zakupivli.pro/remote/dispatcher/state_contracting_view/26626651" TargetMode="External"/><Relationship Id="rId16" Type="http://schemas.openxmlformats.org/officeDocument/2006/relationships/hyperlink" Target="https://my.zakupivli.pro/remote/dispatcher/state_contracting_view/26624446" TargetMode="External"/><Relationship Id="rId20" Type="http://schemas.openxmlformats.org/officeDocument/2006/relationships/hyperlink" Target="https://my.zakupivli.pro/remote/dispatcher/state_contracting_view/26627432" TargetMode="External"/><Relationship Id="rId1" Type="http://schemas.openxmlformats.org/officeDocument/2006/relationships/hyperlink" Target="https://my.zakupivli.pro/remote/dispatcher/state_purchase_view/65246752" TargetMode="External"/><Relationship Id="rId6" Type="http://schemas.openxmlformats.org/officeDocument/2006/relationships/hyperlink" Target="https://my.zakupivli.pro/remote/dispatcher/state_contracting_view/26645627" TargetMode="External"/><Relationship Id="rId11" Type="http://schemas.openxmlformats.org/officeDocument/2006/relationships/hyperlink" Target="https://my.zakupivli.pro/remote/dispatcher/state_purchase_view/65239725" TargetMode="External"/><Relationship Id="rId24" Type="http://schemas.openxmlformats.org/officeDocument/2006/relationships/hyperlink" Target="https://my.zakupivli.pro/remote/dispatcher/state_contracting_view/26626897" TargetMode="External"/><Relationship Id="rId5" Type="http://schemas.openxmlformats.org/officeDocument/2006/relationships/hyperlink" Target="https://my.zakupivli.pro/remote/dispatcher/state_purchase_view/65291885" TargetMode="External"/><Relationship Id="rId15" Type="http://schemas.openxmlformats.org/officeDocument/2006/relationships/hyperlink" Target="https://my.zakupivli.pro/remote/dispatcher/state_purchase_view/65241207" TargetMode="External"/><Relationship Id="rId23" Type="http://schemas.openxmlformats.org/officeDocument/2006/relationships/hyperlink" Target="https://my.zakupivli.pro/remote/dispatcher/state_purchase_view/65247460" TargetMode="External"/><Relationship Id="rId10" Type="http://schemas.openxmlformats.org/officeDocument/2006/relationships/hyperlink" Target="https://my.zakupivli.pro/remote/dispatcher/state_contracting_view/26745598" TargetMode="External"/><Relationship Id="rId19" Type="http://schemas.openxmlformats.org/officeDocument/2006/relationships/hyperlink" Target="https://my.zakupivli.pro/remote/dispatcher/state_purchase_view/65248839" TargetMode="External"/><Relationship Id="rId4" Type="http://schemas.openxmlformats.org/officeDocument/2006/relationships/hyperlink" Target="https://my.zakupivli.pro/remote/dispatcher/state_contracting_view/27577908" TargetMode="External"/><Relationship Id="rId9" Type="http://schemas.openxmlformats.org/officeDocument/2006/relationships/hyperlink" Target="https://my.zakupivli.pro/remote/dispatcher/state_purchase_view/65527282" TargetMode="External"/><Relationship Id="rId14" Type="http://schemas.openxmlformats.org/officeDocument/2006/relationships/hyperlink" Target="https://my.zakupivli.pro/remote/dispatcher/state_contracting_view/26625007" TargetMode="External"/><Relationship Id="rId22" Type="http://schemas.openxmlformats.org/officeDocument/2006/relationships/hyperlink" Target="https://my.zakupivli.pro/remote/dispatcher/state_contracting_view/26645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workbookViewId="0">
      <pane ySplit="4" topLeftCell="A5" activePane="bottomLeft" state="frozen"/>
      <selection pane="bottomLeft" activeCell="F1" sqref="F1:H1"/>
    </sheetView>
  </sheetViews>
  <sheetFormatPr defaultColWidth="11.42578125" defaultRowHeight="15" x14ac:dyDescent="0.25"/>
  <cols>
    <col min="1" max="1" width="5"/>
    <col min="2" max="2" width="20.7109375" customWidth="1"/>
    <col min="3" max="3" width="25"/>
    <col min="4" max="4" width="32.42578125" customWidth="1"/>
    <col min="5" max="7" width="35"/>
    <col min="8" max="9" width="30"/>
    <col min="10" max="10" width="11.28515625" customWidth="1"/>
    <col min="11" max="11" width="13.85546875" customWidth="1"/>
    <col min="12" max="12" width="10.85546875" customWidth="1"/>
    <col min="13" max="13" width="4.5703125" customWidth="1"/>
    <col min="14" max="14" width="10"/>
    <col min="15" max="15" width="11.140625" customWidth="1"/>
    <col min="16" max="16" width="10"/>
  </cols>
  <sheetData>
    <row r="1" spans="1:16" x14ac:dyDescent="0.25">
      <c r="A1" s="1"/>
      <c r="F1" s="7" t="s">
        <v>102</v>
      </c>
      <c r="G1" s="7"/>
      <c r="H1" s="7"/>
    </row>
    <row r="2" spans="1:16" x14ac:dyDescent="0.25">
      <c r="A2" s="2"/>
      <c r="E2" s="7" t="s">
        <v>103</v>
      </c>
      <c r="F2" s="7"/>
      <c r="G2" s="7"/>
      <c r="H2" s="7"/>
    </row>
    <row r="3" spans="1:16" ht="15.75" thickBot="1" x14ac:dyDescent="0.3"/>
    <row r="4" spans="1:16" ht="65.25" thickBot="1" x14ac:dyDescent="0.3">
      <c r="A4" s="3" t="s">
        <v>101</v>
      </c>
      <c r="B4" s="3" t="s">
        <v>55</v>
      </c>
      <c r="C4" s="3" t="s">
        <v>49</v>
      </c>
      <c r="D4" s="3" t="s">
        <v>54</v>
      </c>
      <c r="E4" s="3" t="s">
        <v>98</v>
      </c>
      <c r="F4" s="3" t="s">
        <v>87</v>
      </c>
      <c r="G4" s="3" t="s">
        <v>65</v>
      </c>
      <c r="H4" s="3" t="s">
        <v>97</v>
      </c>
      <c r="I4" s="3" t="s">
        <v>73</v>
      </c>
      <c r="J4" s="3" t="s">
        <v>53</v>
      </c>
      <c r="K4" s="3" t="s">
        <v>66</v>
      </c>
      <c r="L4" s="3" t="s">
        <v>90</v>
      </c>
      <c r="M4" s="3" t="s">
        <v>60</v>
      </c>
      <c r="N4" s="3" t="s">
        <v>59</v>
      </c>
      <c r="O4" s="3" t="s">
        <v>58</v>
      </c>
      <c r="P4" s="3" t="s">
        <v>89</v>
      </c>
    </row>
    <row r="5" spans="1:16" x14ac:dyDescent="0.25">
      <c r="A5" s="4">
        <v>1</v>
      </c>
      <c r="B5" s="2" t="str">
        <f>HYPERLINK("https://my.zakupivli.pro/remote/dispatcher/state_purchase_view/65246752", "UA-2026-01-14-007102-a")</f>
        <v>UA-2026-01-14-007102-a</v>
      </c>
      <c r="C5" s="2" t="str">
        <f>HYPERLINK("https://my.zakupivli.pro/remote/dispatcher/state_contracting_view/26626651", "UA-2026-01-14-007102-a-a1")</f>
        <v>UA-2026-01-14-007102-a-a1</v>
      </c>
      <c r="D5" s="1" t="s">
        <v>28</v>
      </c>
      <c r="E5" s="1" t="s">
        <v>3</v>
      </c>
      <c r="F5" s="1" t="s">
        <v>2</v>
      </c>
      <c r="G5" s="1" t="s">
        <v>37</v>
      </c>
      <c r="H5" s="1" t="s">
        <v>61</v>
      </c>
      <c r="I5" s="1" t="s">
        <v>64</v>
      </c>
      <c r="J5" s="1" t="s">
        <v>7</v>
      </c>
      <c r="K5" s="1" t="s">
        <v>45</v>
      </c>
      <c r="L5" s="5">
        <v>17622.62</v>
      </c>
      <c r="M5" s="1" t="s">
        <v>95</v>
      </c>
      <c r="N5" s="6">
        <v>46036</v>
      </c>
      <c r="O5" s="6">
        <v>46387</v>
      </c>
      <c r="P5" s="1" t="s">
        <v>99</v>
      </c>
    </row>
    <row r="6" spans="1:16" x14ac:dyDescent="0.25">
      <c r="A6" s="4">
        <v>2</v>
      </c>
      <c r="B6" s="2" t="str">
        <f>HYPERLINK("https://my.zakupivli.pro/remote/dispatcher/state_purchase_view/67443710", "UA-2026-04-10-002046-a")</f>
        <v>UA-2026-04-10-002046-a</v>
      </c>
      <c r="C6" s="2" t="str">
        <f>HYPERLINK("https://my.zakupivli.pro/remote/dispatcher/state_contracting_view/27577908", "UA-2026-04-10-002046-a-a1")</f>
        <v>UA-2026-04-10-002046-a-a1</v>
      </c>
      <c r="D6" s="1" t="s">
        <v>38</v>
      </c>
      <c r="E6" s="1" t="s">
        <v>88</v>
      </c>
      <c r="F6" s="1" t="s">
        <v>88</v>
      </c>
      <c r="G6" s="1" t="s">
        <v>18</v>
      </c>
      <c r="H6" s="1" t="s">
        <v>61</v>
      </c>
      <c r="I6" s="1" t="s">
        <v>63</v>
      </c>
      <c r="J6" s="1" t="s">
        <v>21</v>
      </c>
      <c r="K6" s="1" t="s">
        <v>15</v>
      </c>
      <c r="L6" s="4">
        <v>4365</v>
      </c>
      <c r="M6" s="1" t="s">
        <v>67</v>
      </c>
      <c r="N6" s="6">
        <v>46122</v>
      </c>
      <c r="O6" s="6">
        <v>46387</v>
      </c>
      <c r="P6" s="1" t="s">
        <v>99</v>
      </c>
    </row>
    <row r="7" spans="1:16" x14ac:dyDescent="0.25">
      <c r="A7" s="4">
        <v>3</v>
      </c>
      <c r="B7" s="2" t="str">
        <f>HYPERLINK("https://my.zakupivli.pro/remote/dispatcher/state_purchase_view/65291885", "UA-2026-01-15-012177-a")</f>
        <v>UA-2026-01-15-012177-a</v>
      </c>
      <c r="C7" s="2" t="str">
        <f>HYPERLINK("https://my.zakupivli.pro/remote/dispatcher/state_contracting_view/26645627", "UA-2026-01-15-012177-a-a1")</f>
        <v>UA-2026-01-15-012177-a-a1</v>
      </c>
      <c r="D7" s="1" t="s">
        <v>14</v>
      </c>
      <c r="E7" s="1" t="s">
        <v>77</v>
      </c>
      <c r="F7" s="1" t="s">
        <v>77</v>
      </c>
      <c r="G7" s="1" t="s">
        <v>47</v>
      </c>
      <c r="H7" s="1" t="s">
        <v>61</v>
      </c>
      <c r="I7" s="1" t="s">
        <v>71</v>
      </c>
      <c r="J7" s="1" t="s">
        <v>6</v>
      </c>
      <c r="K7" s="1" t="s">
        <v>50</v>
      </c>
      <c r="L7" s="5">
        <v>18123.61</v>
      </c>
      <c r="M7" s="1" t="s">
        <v>95</v>
      </c>
      <c r="N7" s="6">
        <v>46037</v>
      </c>
      <c r="O7" s="6">
        <v>46387</v>
      </c>
      <c r="P7" s="1" t="s">
        <v>99</v>
      </c>
    </row>
    <row r="8" spans="1:16" x14ac:dyDescent="0.25">
      <c r="A8" s="4">
        <v>4</v>
      </c>
      <c r="B8" s="2" t="str">
        <f>HYPERLINK("https://my.zakupivli.pro/remote/dispatcher/state_purchase_view/65601577", "UA-2026-01-26-015221-a")</f>
        <v>UA-2026-01-26-015221-a</v>
      </c>
      <c r="C8" s="2" t="str">
        <f>HYPERLINK("https://my.zakupivli.pro/remote/dispatcher/state_contracting_view/26777427", "UA-2026-01-26-015221-a-b1")</f>
        <v>UA-2026-01-26-015221-a-b1</v>
      </c>
      <c r="D8" s="1" t="s">
        <v>52</v>
      </c>
      <c r="E8" s="1" t="s">
        <v>76</v>
      </c>
      <c r="F8" s="1" t="s">
        <v>76</v>
      </c>
      <c r="G8" s="1" t="s">
        <v>36</v>
      </c>
      <c r="H8" s="1" t="s">
        <v>61</v>
      </c>
      <c r="I8" s="1" t="s">
        <v>56</v>
      </c>
      <c r="J8" s="1" t="s">
        <v>16</v>
      </c>
      <c r="K8" s="1" t="s">
        <v>13</v>
      </c>
      <c r="L8" s="5">
        <v>4619.95</v>
      </c>
      <c r="M8" s="1" t="s">
        <v>95</v>
      </c>
      <c r="N8" s="6">
        <v>46048</v>
      </c>
      <c r="O8" s="6">
        <v>46387</v>
      </c>
      <c r="P8" s="1" t="s">
        <v>99</v>
      </c>
    </row>
    <row r="9" spans="1:16" x14ac:dyDescent="0.25">
      <c r="A9" s="4">
        <v>5</v>
      </c>
      <c r="B9" s="2" t="str">
        <f>HYPERLINK("https://my.zakupivli.pro/remote/dispatcher/state_purchase_view/65527282", "UA-2026-01-23-004090-a")</f>
        <v>UA-2026-01-23-004090-a</v>
      </c>
      <c r="C9" s="2" t="str">
        <f>HYPERLINK("https://my.zakupivli.pro/remote/dispatcher/state_contracting_view/26745598", "UA-2026-01-23-004090-a-a1")</f>
        <v>UA-2026-01-23-004090-a-a1</v>
      </c>
      <c r="D9" s="1" t="s">
        <v>11</v>
      </c>
      <c r="E9" s="1" t="s">
        <v>62</v>
      </c>
      <c r="F9" s="1" t="s">
        <v>100</v>
      </c>
      <c r="G9" s="1" t="s">
        <v>23</v>
      </c>
      <c r="H9" s="1" t="s">
        <v>61</v>
      </c>
      <c r="I9" s="1" t="s">
        <v>70</v>
      </c>
      <c r="J9" s="1" t="s">
        <v>25</v>
      </c>
      <c r="K9" s="1" t="s">
        <v>4</v>
      </c>
      <c r="L9" s="4">
        <v>10846</v>
      </c>
      <c r="M9" s="1" t="s">
        <v>95</v>
      </c>
      <c r="N9" s="6">
        <v>46045</v>
      </c>
      <c r="O9" s="6">
        <v>46387</v>
      </c>
      <c r="P9" s="1" t="s">
        <v>99</v>
      </c>
    </row>
    <row r="10" spans="1:16" x14ac:dyDescent="0.25">
      <c r="A10" s="4">
        <v>6</v>
      </c>
      <c r="B10" s="2" t="str">
        <f>HYPERLINK("https://my.zakupivli.pro/remote/dispatcher/state_purchase_view/65239725", "UA-2026-01-14-004073-a")</f>
        <v>UA-2026-01-14-004073-a</v>
      </c>
      <c r="C10" s="2" t="str">
        <f>HYPERLINK("https://my.zakupivli.pro/remote/dispatcher/state_contracting_view/26623698", "UA-2026-01-14-004073-a-a1")</f>
        <v>UA-2026-01-14-004073-a-a1</v>
      </c>
      <c r="D10" s="1" t="s">
        <v>20</v>
      </c>
      <c r="E10" s="1" t="s">
        <v>1</v>
      </c>
      <c r="F10" s="1" t="s">
        <v>0</v>
      </c>
      <c r="G10" s="1" t="s">
        <v>8</v>
      </c>
      <c r="H10" s="1" t="s">
        <v>61</v>
      </c>
      <c r="I10" s="1" t="s">
        <v>92</v>
      </c>
      <c r="J10" s="1" t="s">
        <v>29</v>
      </c>
      <c r="K10" s="1" t="s">
        <v>17</v>
      </c>
      <c r="L10" s="5">
        <v>131040</v>
      </c>
      <c r="M10" s="1" t="s">
        <v>95</v>
      </c>
      <c r="N10" s="6">
        <v>46036</v>
      </c>
      <c r="O10" s="6">
        <v>46387</v>
      </c>
      <c r="P10" s="1" t="s">
        <v>99</v>
      </c>
    </row>
    <row r="11" spans="1:16" x14ac:dyDescent="0.25">
      <c r="A11" s="4">
        <v>7</v>
      </c>
      <c r="B11" s="2" t="str">
        <f>HYPERLINK("https://my.zakupivli.pro/remote/dispatcher/state_purchase_view/65242539", "UA-2026-01-14-005331-a")</f>
        <v>UA-2026-01-14-005331-a</v>
      </c>
      <c r="C11" s="2" t="str">
        <f>HYPERLINK("https://my.zakupivli.pro/remote/dispatcher/state_contracting_view/26625007", "UA-2026-01-14-005331-a-c1")</f>
        <v>UA-2026-01-14-005331-a-c1</v>
      </c>
      <c r="D11" s="1" t="s">
        <v>33</v>
      </c>
      <c r="E11" s="1" t="s">
        <v>83</v>
      </c>
      <c r="F11" s="1" t="s">
        <v>82</v>
      </c>
      <c r="G11" s="1" t="s">
        <v>32</v>
      </c>
      <c r="H11" s="1" t="s">
        <v>61</v>
      </c>
      <c r="I11" s="1" t="s">
        <v>91</v>
      </c>
      <c r="J11" s="1" t="s">
        <v>24</v>
      </c>
      <c r="K11" s="1" t="s">
        <v>39</v>
      </c>
      <c r="L11" s="4">
        <v>31300</v>
      </c>
      <c r="M11" s="1" t="s">
        <v>95</v>
      </c>
      <c r="N11" s="6">
        <v>46036</v>
      </c>
      <c r="O11" s="6">
        <v>46387</v>
      </c>
      <c r="P11" s="1" t="s">
        <v>99</v>
      </c>
    </row>
    <row r="12" spans="1:16" x14ac:dyDescent="0.25">
      <c r="A12" s="4">
        <v>8</v>
      </c>
      <c r="B12" s="2" t="str">
        <f>HYPERLINK("https://my.zakupivli.pro/remote/dispatcher/state_purchase_view/65241207", "UA-2026-01-14-004752-a")</f>
        <v>UA-2026-01-14-004752-a</v>
      </c>
      <c r="C12" s="2" t="str">
        <f>HYPERLINK("https://my.zakupivli.pro/remote/dispatcher/state_contracting_view/26624446", "UA-2026-01-14-004752-a-c1")</f>
        <v>UA-2026-01-14-004752-a-c1</v>
      </c>
      <c r="D12" s="1" t="s">
        <v>12</v>
      </c>
      <c r="E12" s="1" t="s">
        <v>81</v>
      </c>
      <c r="F12" s="1" t="s">
        <v>80</v>
      </c>
      <c r="G12" s="1" t="s">
        <v>40</v>
      </c>
      <c r="H12" s="1" t="s">
        <v>61</v>
      </c>
      <c r="I12" s="1" t="s">
        <v>57</v>
      </c>
      <c r="J12" s="1" t="s">
        <v>19</v>
      </c>
      <c r="K12" s="1" t="s">
        <v>27</v>
      </c>
      <c r="L12" s="4">
        <v>42000</v>
      </c>
      <c r="M12" s="1" t="s">
        <v>95</v>
      </c>
      <c r="N12" s="6">
        <v>46036</v>
      </c>
      <c r="O12" s="6">
        <v>46387</v>
      </c>
      <c r="P12" s="1" t="s">
        <v>99</v>
      </c>
    </row>
    <row r="13" spans="1:16" x14ac:dyDescent="0.25">
      <c r="A13" s="4">
        <v>9</v>
      </c>
      <c r="B13" s="2" t="str">
        <f>HYPERLINK("https://my.zakupivli.pro/remote/dispatcher/state_purchase_view/65250380", "UA-2026-01-14-008746-a")</f>
        <v>UA-2026-01-14-008746-a</v>
      </c>
      <c r="C13" s="2" t="str">
        <f>HYPERLINK("https://my.zakupivli.pro/remote/dispatcher/state_contracting_view/26628043", "UA-2026-01-14-008746-a-b1")</f>
        <v>UA-2026-01-14-008746-a-b1</v>
      </c>
      <c r="D13" s="1" t="s">
        <v>10</v>
      </c>
      <c r="E13" s="1" t="s">
        <v>69</v>
      </c>
      <c r="F13" s="1" t="s">
        <v>68</v>
      </c>
      <c r="G13" s="1" t="s">
        <v>42</v>
      </c>
      <c r="H13" s="1" t="s">
        <v>61</v>
      </c>
      <c r="I13" s="1" t="s">
        <v>93</v>
      </c>
      <c r="J13" s="1" t="s">
        <v>26</v>
      </c>
      <c r="K13" s="1" t="s">
        <v>74</v>
      </c>
      <c r="L13" s="5">
        <v>7200</v>
      </c>
      <c r="M13" s="1" t="s">
        <v>67</v>
      </c>
      <c r="N13" s="6">
        <v>46036</v>
      </c>
      <c r="O13" s="6">
        <v>46387</v>
      </c>
      <c r="P13" s="1" t="s">
        <v>99</v>
      </c>
    </row>
    <row r="14" spans="1:16" x14ac:dyDescent="0.25">
      <c r="A14" s="4">
        <v>10</v>
      </c>
      <c r="B14" s="2" t="str">
        <f>HYPERLINK("https://my.zakupivli.pro/remote/dispatcher/state_purchase_view/65248839", "UA-2026-01-14-008040-a")</f>
        <v>UA-2026-01-14-008040-a</v>
      </c>
      <c r="C14" s="2" t="str">
        <f>HYPERLINK("https://my.zakupivli.pro/remote/dispatcher/state_contracting_view/26627432", "UA-2026-01-14-008040-a-b1")</f>
        <v>UA-2026-01-14-008040-a-b1</v>
      </c>
      <c r="D14" s="1" t="s">
        <v>51</v>
      </c>
      <c r="E14" s="1" t="s">
        <v>75</v>
      </c>
      <c r="F14" s="1" t="s">
        <v>75</v>
      </c>
      <c r="G14" s="1" t="s">
        <v>34</v>
      </c>
      <c r="H14" s="1" t="s">
        <v>61</v>
      </c>
      <c r="I14" s="1" t="s">
        <v>70</v>
      </c>
      <c r="J14" s="1" t="s">
        <v>25</v>
      </c>
      <c r="K14" s="1" t="s">
        <v>31</v>
      </c>
      <c r="L14" s="5">
        <v>11520</v>
      </c>
      <c r="M14" s="1" t="s">
        <v>95</v>
      </c>
      <c r="N14" s="6">
        <v>46036</v>
      </c>
      <c r="O14" s="6">
        <v>46387</v>
      </c>
      <c r="P14" s="1" t="s">
        <v>99</v>
      </c>
    </row>
    <row r="15" spans="1:16" x14ac:dyDescent="0.25">
      <c r="A15" s="4">
        <v>11</v>
      </c>
      <c r="B15" s="2" t="str">
        <f>HYPERLINK("https://my.zakupivli.pro/remote/dispatcher/state_purchase_view/65290549", "UA-2026-01-15-011594-a")</f>
        <v>UA-2026-01-15-011594-a</v>
      </c>
      <c r="C15" s="2" t="str">
        <f>HYPERLINK("https://my.zakupivli.pro/remote/dispatcher/state_contracting_view/26645103", "UA-2026-01-15-011594-a-b1")</f>
        <v>UA-2026-01-15-011594-a-b1</v>
      </c>
      <c r="D15" s="1" t="s">
        <v>35</v>
      </c>
      <c r="E15" s="1" t="s">
        <v>85</v>
      </c>
      <c r="F15" s="1" t="s">
        <v>84</v>
      </c>
      <c r="G15" s="1" t="s">
        <v>41</v>
      </c>
      <c r="H15" s="1" t="s">
        <v>61</v>
      </c>
      <c r="I15" s="1" t="s">
        <v>94</v>
      </c>
      <c r="J15" s="1" t="s">
        <v>30</v>
      </c>
      <c r="K15" s="1" t="s">
        <v>22</v>
      </c>
      <c r="L15" s="4">
        <v>14880</v>
      </c>
      <c r="M15" s="1" t="s">
        <v>95</v>
      </c>
      <c r="N15" s="6">
        <v>46037</v>
      </c>
      <c r="O15" s="6">
        <v>46387</v>
      </c>
      <c r="P15" s="1" t="s">
        <v>99</v>
      </c>
    </row>
    <row r="16" spans="1:16" x14ac:dyDescent="0.25">
      <c r="A16" s="4">
        <v>12</v>
      </c>
      <c r="B16" s="2" t="str">
        <f>HYPERLINK("https://my.zakupivli.pro/remote/dispatcher/state_purchase_view/65247460", "UA-2026-01-14-007422-a")</f>
        <v>UA-2026-01-14-007422-a</v>
      </c>
      <c r="C16" s="2" t="str">
        <f>HYPERLINK("https://my.zakupivli.pro/remote/dispatcher/state_contracting_view/26626897", "UA-2026-01-14-007422-a-a1")</f>
        <v>UA-2026-01-14-007422-a-a1</v>
      </c>
      <c r="D16" s="1" t="s">
        <v>48</v>
      </c>
      <c r="E16" s="1" t="s">
        <v>79</v>
      </c>
      <c r="F16" s="1" t="s">
        <v>78</v>
      </c>
      <c r="G16" s="1" t="s">
        <v>46</v>
      </c>
      <c r="H16" s="1" t="s">
        <v>61</v>
      </c>
      <c r="I16" s="1" t="s">
        <v>64</v>
      </c>
      <c r="J16" s="1" t="s">
        <v>7</v>
      </c>
      <c r="K16" s="1" t="s">
        <v>45</v>
      </c>
      <c r="L16" s="5">
        <v>13759.38</v>
      </c>
      <c r="M16" s="1" t="s">
        <v>95</v>
      </c>
      <c r="N16" s="6">
        <v>46036</v>
      </c>
      <c r="O16" s="6">
        <v>46387</v>
      </c>
      <c r="P16" s="1" t="s">
        <v>99</v>
      </c>
    </row>
    <row r="17" spans="1:16" x14ac:dyDescent="0.25">
      <c r="A17" s="4">
        <v>13</v>
      </c>
      <c r="B17" s="2" t="str">
        <f>HYPERLINK("https://my.zakupivli.pro/remote/dispatcher/state_purchase_view/67746095", "UA-2026-04-24-006264-a")</f>
        <v>UA-2026-04-24-006264-a</v>
      </c>
      <c r="C17" s="2" t="str">
        <f>HYPERLINK("https://my.zakupivli.pro/remote/dispatcher/state_contracting_view/27708946", "UA-2026-04-24-006264-a-a1")</f>
        <v>UA-2026-04-24-006264-a-a1</v>
      </c>
      <c r="D17" s="1" t="s">
        <v>44</v>
      </c>
      <c r="E17" s="1" t="s">
        <v>86</v>
      </c>
      <c r="F17" s="1" t="s">
        <v>96</v>
      </c>
      <c r="G17" s="1" t="s">
        <v>9</v>
      </c>
      <c r="H17" s="1" t="s">
        <v>61</v>
      </c>
      <c r="I17" s="1" t="s">
        <v>72</v>
      </c>
      <c r="J17" s="1" t="s">
        <v>5</v>
      </c>
      <c r="K17" s="1" t="s">
        <v>43</v>
      </c>
      <c r="L17" s="5">
        <v>13127.39</v>
      </c>
      <c r="M17" s="1" t="s">
        <v>95</v>
      </c>
      <c r="N17" s="6">
        <v>46136</v>
      </c>
      <c r="O17" s="6">
        <v>46173</v>
      </c>
      <c r="P17" s="1" t="s">
        <v>99</v>
      </c>
    </row>
    <row r="18" spans="1:16" x14ac:dyDescent="0.25">
      <c r="A18" s="1"/>
    </row>
  </sheetData>
  <autoFilter ref="A4:P17" xr:uid="{00000000-0009-0000-0000-000000000000}"/>
  <mergeCells count="2">
    <mergeCell ref="F1:H1"/>
    <mergeCell ref="E2:H2"/>
  </mergeCells>
  <hyperlinks>
    <hyperlink ref="B5" r:id="rId1" display="https://my.zakupivli.pro/remote/dispatcher/state_purchase_view/65246752" xr:uid="{00000000-0004-0000-0000-000001000000}"/>
    <hyperlink ref="C5" r:id="rId2" display="https://my.zakupivli.pro/remote/dispatcher/state_contracting_view/26626651" xr:uid="{00000000-0004-0000-0000-000002000000}"/>
    <hyperlink ref="B6" r:id="rId3" display="https://my.zakupivli.pro/remote/dispatcher/state_purchase_view/67443710" xr:uid="{00000000-0004-0000-0000-000003000000}"/>
    <hyperlink ref="C6" r:id="rId4" display="https://my.zakupivli.pro/remote/dispatcher/state_contracting_view/27577908" xr:uid="{00000000-0004-0000-0000-000004000000}"/>
    <hyperlink ref="B7" r:id="rId5" display="https://my.zakupivli.pro/remote/dispatcher/state_purchase_view/65291885" xr:uid="{00000000-0004-0000-0000-000005000000}"/>
    <hyperlink ref="C7" r:id="rId6" display="https://my.zakupivli.pro/remote/dispatcher/state_contracting_view/26645627" xr:uid="{00000000-0004-0000-0000-000006000000}"/>
    <hyperlink ref="B8" r:id="rId7" display="https://my.zakupivli.pro/remote/dispatcher/state_purchase_view/65601577" xr:uid="{00000000-0004-0000-0000-000007000000}"/>
    <hyperlink ref="C8" r:id="rId8" display="https://my.zakupivli.pro/remote/dispatcher/state_contracting_view/26777427" xr:uid="{00000000-0004-0000-0000-000008000000}"/>
    <hyperlink ref="B9" r:id="rId9" display="https://my.zakupivli.pro/remote/dispatcher/state_purchase_view/65527282" xr:uid="{00000000-0004-0000-0000-000009000000}"/>
    <hyperlink ref="C9" r:id="rId10" display="https://my.zakupivli.pro/remote/dispatcher/state_contracting_view/26745598" xr:uid="{00000000-0004-0000-0000-00000A000000}"/>
    <hyperlink ref="B10" r:id="rId11" display="https://my.zakupivli.pro/remote/dispatcher/state_purchase_view/65239725" xr:uid="{00000000-0004-0000-0000-00000B000000}"/>
    <hyperlink ref="C10" r:id="rId12" display="https://my.zakupivli.pro/remote/dispatcher/state_contracting_view/26623698" xr:uid="{00000000-0004-0000-0000-00000C000000}"/>
    <hyperlink ref="B11" r:id="rId13" display="https://my.zakupivli.pro/remote/dispatcher/state_purchase_view/65242539" xr:uid="{00000000-0004-0000-0000-00000D000000}"/>
    <hyperlink ref="C11" r:id="rId14" display="https://my.zakupivli.pro/remote/dispatcher/state_contracting_view/26625007" xr:uid="{00000000-0004-0000-0000-00000E000000}"/>
    <hyperlink ref="B12" r:id="rId15" display="https://my.zakupivli.pro/remote/dispatcher/state_purchase_view/65241207" xr:uid="{00000000-0004-0000-0000-00000F000000}"/>
    <hyperlink ref="C12" r:id="rId16" display="https://my.zakupivli.pro/remote/dispatcher/state_contracting_view/26624446" xr:uid="{00000000-0004-0000-0000-000010000000}"/>
    <hyperlink ref="B13" r:id="rId17" display="https://my.zakupivli.pro/remote/dispatcher/state_purchase_view/65250380" xr:uid="{00000000-0004-0000-0000-000011000000}"/>
    <hyperlink ref="C13" r:id="rId18" display="https://my.zakupivli.pro/remote/dispatcher/state_contracting_view/26628043" xr:uid="{00000000-0004-0000-0000-000012000000}"/>
    <hyperlink ref="B14" r:id="rId19" display="https://my.zakupivli.pro/remote/dispatcher/state_purchase_view/65248839" xr:uid="{00000000-0004-0000-0000-000013000000}"/>
    <hyperlink ref="C14" r:id="rId20" display="https://my.zakupivli.pro/remote/dispatcher/state_contracting_view/26627432" xr:uid="{00000000-0004-0000-0000-000014000000}"/>
    <hyperlink ref="B15" r:id="rId21" display="https://my.zakupivli.pro/remote/dispatcher/state_purchase_view/65290549" xr:uid="{00000000-0004-0000-0000-000015000000}"/>
    <hyperlink ref="C15" r:id="rId22" display="https://my.zakupivli.pro/remote/dispatcher/state_contracting_view/26645103" xr:uid="{00000000-0004-0000-0000-000016000000}"/>
    <hyperlink ref="B16" r:id="rId23" display="https://my.zakupivli.pro/remote/dispatcher/state_purchase_view/65247460" xr:uid="{00000000-0004-0000-0000-000017000000}"/>
    <hyperlink ref="C16" r:id="rId24" display="https://my.zakupivli.pro/remote/dispatcher/state_contracting_view/26626897" xr:uid="{00000000-0004-0000-0000-000018000000}"/>
    <hyperlink ref="B17" r:id="rId25" display="https://my.zakupivli.pro/remote/dispatcher/state_purchase_view/67746095" xr:uid="{00000000-0004-0000-0000-000019000000}"/>
    <hyperlink ref="C17" r:id="rId26" display="https://my.zakupivli.pro/remote/dispatcher/state_contracting_view/27708946" xr:uid="{00000000-0004-0000-0000-00001A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user</cp:lastModifiedBy>
  <dcterms:created xsi:type="dcterms:W3CDTF">2026-05-18T11:55:11Z</dcterms:created>
  <dcterms:modified xsi:type="dcterms:W3CDTF">2026-05-18T09:18:30Z</dcterms:modified>
  <cp:category/>
</cp:coreProperties>
</file>