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1"/>
  </bookViews>
  <sheets>
    <sheet name="1115031" sheetId="1" r:id="rId1"/>
    <sheet name="Порівняльна" sheetId="2" r:id="rId2"/>
  </sheets>
  <definedNames>
    <definedName name="_xlnm.Print_Area" localSheetId="0">'1115031'!$A$1:$H$103</definedName>
  </definedNames>
  <calcPr fullCalcOnLoad="1"/>
</workbook>
</file>

<file path=xl/sharedStrings.xml><?xml version="1.0" encoding="utf-8"?>
<sst xmlns="http://schemas.openxmlformats.org/spreadsheetml/2006/main" count="264" uniqueCount="150">
  <si>
    <t>ЗАТВЕРДЖЕНО</t>
  </si>
  <si>
    <t>Наказ Міністерства фінансів України 26.08.2014р. № 836 
( у редакції наказу Міністерства фінансів України від 29.12.2018р. № 1209 )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</si>
  <si>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</si>
  <si>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</si>
  <si>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</si>
  <si>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</si>
  <si>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</si>
  <si>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(найменування відповідального виконавця)</t>
  </si>
  <si>
    <t>0810</t>
  </si>
  <si>
    <t>Утримання та навчально-тренувальна робота комунальних
дитячо-юнацьких спортивних шкіл</t>
  </si>
  <si>
    <t xml:space="preserve">Підстави для виконання бюджетної програми: </t>
  </si>
  <si>
    <t xml:space="preserve">- Конституція України </t>
  </si>
  <si>
    <t>- Бюджетний кодекс України</t>
  </si>
  <si>
    <t>-Наказ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бюджетів»(із змінами)</t>
  </si>
  <si>
    <t>- Закон України "Про фізичну культуру і спорт"</t>
  </si>
  <si>
    <t xml:space="preserve">-  Закон України «Про місцеве самоврядування в Україні» </t>
  </si>
  <si>
    <t xml:space="preserve">- Положення про дитячо-юнацьку спортивну школу згідно Постанови КМУ від 5 листопада 2008 р. № 993(зі змінами) </t>
  </si>
  <si>
    <t>- Наказ Міністерства Молоді та спорту Українит від 17.01.2015 р. №67 "Про організацію навчально-тренувальної роботи дитячо-юнацьких спортивних шкіл"</t>
  </si>
  <si>
    <t>- Закон Міністерства молоді та спорту України від 30.07.2013 №37 "Про затвердження Типових штатних нормативів дитячо-юнацьких спортивних шкіл"</t>
  </si>
  <si>
    <t>- Наказ Міністерства України у справах молоді та спорту від 23.09.2005 №2097 "Про впорядкування умов оплати праці працівників бюджетних установ, закладів та організацій галузі фізичної культури і спорту"</t>
  </si>
  <si>
    <t>Цілі державної політики, на досягнення яких спрямована реалізація бюджетної програми</t>
  </si>
  <si>
    <t>N з/п</t>
  </si>
  <si>
    <t>Ціль дежавної політики</t>
  </si>
  <si>
    <t>Організація навчально-тренувальної, фізкультурно-оздоровчої та спортивної роботи в закладах фізичної культури та спорту</t>
  </si>
  <si>
    <t>Підготовка спортсменів ДЮСШ до резервного спорту і спорту вищих досягнень, для участі у змаганнях різного рівня</t>
  </si>
  <si>
    <t>Зміцнення і розвиток матеріально-спортивної та технічної бази спортивних установ та закладів</t>
  </si>
  <si>
    <t>Мета бюджетної програми: Створення необхідних умов для гармонійного виховання, фізичного розвитку, повноцінного оздоровлення,
змістовного відпочинку і дозвілля дітей та молоді, самореалізації. набуття навичок здорового способу життя, підготовки спортсменів для резервного спорту</t>
  </si>
  <si>
    <t>Завдання бюджетної програми:</t>
  </si>
  <si>
    <t>Завдання</t>
  </si>
  <si>
    <t xml:space="preserve"> Забезпечення підготовки спортсменів резервного спорту та спорту вищих досягнень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дітей, збереження та підтримка в належному технічному стані існуючої мережі комунальних спортивних споруд, забезпечення їх ефективного використання для проведення спортивних заходів.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</si>
  <si>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</si>
  <si>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</si>
  <si>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</si>
  <si>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</si>
  <si>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</si>
  <si>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</si>
  <si>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утримання комунальних дитячо-юнацьких спортивних шкіл, підготовка спортивного резерву та підвищення рівня фізичної підготовленості дітей дитячо-юнацькими спортивними школами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</si>
  <si>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</si>
  <si>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</si>
  <si>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</si>
  <si>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</si>
  <si>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</si>
  <si>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</si>
  <si>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</si>
  <si>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1.1</t>
  </si>
  <si>
    <t>кількість комунальних дитячо-юнацьких спортивних шкіл, видатки на утримання яких здійснюються з бюджету.</t>
  </si>
  <si>
    <t>од.</t>
  </si>
  <si>
    <t xml:space="preserve">Мережа установ та організацій </t>
  </si>
  <si>
    <t>1.2</t>
  </si>
  <si>
    <t>обсяг витрат на утримання комунальних дитячо-юнацьких спортивних шкіл, видатки на утримання яких здійснюються з бюджету</t>
  </si>
  <si>
    <t>тис.грн.</t>
  </si>
  <si>
    <t>1.3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</si>
  <si>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</si>
  <si>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штатних одиниць</t>
  </si>
  <si>
    <t xml:space="preserve">Штатний розпис </t>
  </si>
  <si>
    <t>у тому числі тренерів.</t>
  </si>
  <si>
    <t xml:space="preserve">Тарифікаційний список  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</si>
  <si>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</si>
  <si>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</si>
  <si>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осіб</t>
  </si>
  <si>
    <t>Статистичний звіт</t>
  </si>
  <si>
    <t>2.2</t>
  </si>
  <si>
    <t>кількість учнів комунальних дитячо-юнацьких спортивних шкіл, видатки на утримання яких здійснюються з бюджету,  що взяли участь у регіональних спортивних змаганнях</t>
  </si>
  <si>
    <t xml:space="preserve">Накази про змагання на  </t>
  </si>
  <si>
    <t>2.3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</si>
  <si>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t>
  </si>
  <si>
    <t>од</t>
  </si>
  <si>
    <t xml:space="preserve">Розшифровки до кошторису </t>
  </si>
  <si>
    <t>ефективності</t>
  </si>
  <si>
    <t>3.1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</si>
  <si>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одну установу</t>
  </si>
  <si>
    <t>грн</t>
  </si>
  <si>
    <t>Розрахунково(обсяг витрат / кількість установ)</t>
  </si>
  <si>
    <t>3.2</t>
  </si>
  <si>
    <t xml:space="preserve">середньомісячна заробітна плата працівника дитячо-юнацької спортивної школи, видатки на утримання якої здійснюються з бюджету, </t>
  </si>
  <si>
    <t>Розрахунково(обсяг витрат на оплату праці / кількість працівників/12 міс.)</t>
  </si>
  <si>
    <t>3.3</t>
  </si>
  <si>
    <t>Середні витрати на навчально-тренувальну роботу у дитячо-юнацьких спортивних школах з розрахунку на одного учня</t>
  </si>
  <si>
    <t>3.4</t>
  </si>
  <si>
    <t>Розрахунково</t>
  </si>
  <si>
    <t>(обсяг витрат на придбання інвентарю/кількість спортивного інвентарю)</t>
  </si>
  <si>
    <t>якості</t>
  </si>
  <si>
    <t>4.1</t>
  </si>
  <si>
    <t>кількість підготовлених у комунальних дитячо-юнацьких спортивних школах, видатки на утримання яких здійснюються з бюджету, майстрів спорту України / кандидатів у майстри спорту України,</t>
  </si>
  <si>
    <t xml:space="preserve">Статистичний звіт 5ФК </t>
  </si>
  <si>
    <t>4.2</t>
  </si>
  <si>
    <t>кількість учнів комунальних дитячо-юнацьких спортивних шкіл, видатки на утримання яких здійснюються з бюджету, які здобули призові місця в регіональних спортивних змаганнях</t>
  </si>
  <si>
    <t>Статистичний звіт 5ФК</t>
  </si>
  <si>
    <t>4.3</t>
  </si>
  <si>
    <t>динаміка кількості учнів комунальних дитячо-юнацьких спортивних шкіл, видатки на утримання яких здійснюються з бюджету,  порівняно з минулим роком</t>
  </si>
  <si>
    <t>%</t>
  </si>
  <si>
    <t>(підпис)</t>
  </si>
  <si>
    <t>(ініціали та прізвище)</t>
  </si>
  <si>
    <t>ПОГОДЖЕНО:</t>
  </si>
  <si>
    <t>Олена ГРИЦАЙ</t>
  </si>
  <si>
    <t>Дата погодження</t>
  </si>
  <si>
    <t>М.П.</t>
  </si>
  <si>
    <t>Лариса КРЕЧКО</t>
  </si>
  <si>
    <t>Заступник начальника бюджетно-фінансового управління виконавчого комітету Полтавської міської ради з питань бюджету</t>
  </si>
  <si>
    <t xml:space="preserve"> </t>
  </si>
  <si>
    <t>______________________</t>
  </si>
  <si>
    <t>В.о. директора Департаменту культури, молоді та спорту,   начальник Управління культури</t>
  </si>
  <si>
    <t>Департамент культури, молоді та спорту</t>
  </si>
  <si>
    <t>ПАСПОРТ</t>
  </si>
  <si>
    <t>бюджетної програми місцевого бюджету на 2020 рік</t>
  </si>
  <si>
    <t>43434119</t>
  </si>
  <si>
    <t>(КПКВКМБ)</t>
  </si>
  <si>
    <t>(код за ЄДРПОУ)</t>
  </si>
  <si>
    <t>5310100000</t>
  </si>
  <si>
    <t>5031</t>
  </si>
  <si>
    <t>- Закон України "Про державний бюджет на 2020 рік"</t>
  </si>
  <si>
    <t>-Постанова КМУ від 14.08.2019 р. №755, "Деякі питання оплати праці працівників дитячо-юнацьких спортивних шкіл.</t>
  </si>
  <si>
    <t>Виконання завдань у сфері автоматизації</t>
  </si>
  <si>
    <t xml:space="preserve">Кошторис на 2020 рік </t>
  </si>
  <si>
    <t>середня вартість одиниці придбаного  малоцінного спортивного обладнання та інвентарю для комунальних дитячо-юнацьких спортивних шкіл, видатки на утримання яких здійснюються з бюджету.</t>
  </si>
  <si>
    <t>КОМУНАЛЬНИЙ ЗАКЛАД "ПОЛТАВСЬКА ДИТЯЧО-ЮНАЦЬКА СПОРТИВНА ШКОЛА №1"</t>
  </si>
  <si>
    <t>КОМУНАЛЬНИЙ ЗАКЛАД "ПОЛТАВСЬКА ДИТЯЧО-ЮНАЦЬКА СПОРТИВНА ШКОЛА ОЛІМПІЙСЬКОГО РЕЗЕРВУ № 2"</t>
  </si>
  <si>
    <t>КОМУНАЛЬНИЙ ЗАКЛАД "ПОЛТАВСЬКА ДИТЯЧО-ЮНАЦЬКА СПОРТИВНА ШКОЛА З ПЛАВАННЯ №3"</t>
  </si>
  <si>
    <t>КОМУНАЛЬНИЙ ЗАКЛАД "ПОЛТАВСЬКА ДИТЯЧО-ЮНАЦЬКА СПОРТИВНА ШКОЛА №4"</t>
  </si>
  <si>
    <t>КОМУНАЛЬНИЙ ЗАКЛАД "ПОЛТАВСЬКА ДИТЯЧО-ЮНАЦЬКА СПОРТИВНА ШКОЛА "ВОРСКЛА" ІМ. І.І.ГОРПИНКА</t>
  </si>
  <si>
    <t>КОМУНАЛЬНИЙ ЗАКЛАД "ПОЛТАВСЬКА ДИТЯЧО-ЮНАЦЬКА СПОРТИВНА ШКОЛА "ВЕСЛУВАЛЬНИК"</t>
  </si>
  <si>
    <t>КОМУНАЛЬНИЙ ЗАКЛАД "ПОЛТАВСЬКА ДИТЯЧО-ЮНАЦЬКА СПОРТИВНА ШКОЛА "МОЛОДЬ-2016"</t>
  </si>
  <si>
    <t xml:space="preserve"> 23549935</t>
  </si>
  <si>
    <t>23561043</t>
  </si>
  <si>
    <t xml:space="preserve"> 23553598</t>
  </si>
  <si>
    <t>26399560</t>
  </si>
  <si>
    <t xml:space="preserve"> 26400263</t>
  </si>
  <si>
    <t xml:space="preserve"> 40321875</t>
  </si>
  <si>
    <t xml:space="preserve"> 40341341</t>
  </si>
  <si>
    <t>Обсяг бюджетних призначень / бюджетних асигнувань - 54 486 270,00  гривень, у тому числі загального фонду - 53 687 130,00 гривень та спеціального фонду - 799 140,00 гривень.</t>
  </si>
  <si>
    <t>- Рішення позачергової двадцять дев'ятої сесії   Полтавської міської ради сьомого скликання від 20.12.2019р."Про міський бюджет на 2020р.".</t>
  </si>
  <si>
    <t xml:space="preserve">  від  22.01.2020р.     № 19-АГ</t>
  </si>
  <si>
    <t>(код ТПКВКМБ)</t>
  </si>
  <si>
    <t>(КФКВК)</t>
  </si>
  <si>
    <t>(найменування бюджетної програми згідно з ТПКВКМБ)</t>
  </si>
  <si>
    <t>(код бюджету)</t>
  </si>
  <si>
    <t>Порівняльна таблиця
з поясненнями щодо відмінностей інформації та показників
проекту паспорта у новій редакції порівняно із затвердженим паспортом</t>
  </si>
  <si>
    <t>Обсяг бюджетних призначень на 2020 рік, грн.</t>
  </si>
  <si>
    <t>Обсяг, згідно з діючим паспортом бюджетної програми</t>
  </si>
  <si>
    <t>Обсяг, згідно з паспортом бюджетної програми у новій редакції</t>
  </si>
  <si>
    <t>Відхилення</t>
  </si>
  <si>
    <t>Всього видатки</t>
  </si>
  <si>
    <t>в тому числі на виконання місцевих програм</t>
  </si>
  <si>
    <t>в т.ч. з загального фонду</t>
  </si>
  <si>
    <t>спеціального фонду</t>
  </si>
  <si>
    <t>Значення показника діючого паспорта бюджетної програми</t>
  </si>
  <si>
    <t>Значення показника паспорта бюджетної програми із запропонованими змінами</t>
  </si>
  <si>
    <t>Відхилення результативних показників з прийняттям паспорта бюджетної програми у новій редакції</t>
  </si>
  <si>
    <r>
      <t xml:space="preserve">бюджетної програми </t>
    </r>
    <r>
      <rPr>
        <b/>
        <sz val="12"/>
        <rFont val="Times New Roman"/>
        <family val="1"/>
      </rPr>
      <t>1015031</t>
    </r>
  </si>
  <si>
    <t>Розрахунково(обсяг витрат на придбання інвентарю/кількість спортивного інвентарю)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</si>
</sst>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0" fillId="0" borderId="0" xfId="53" applyFont="1" applyAlignment="1">
      <alignment vertical="center" wrapText="1"/>
      <protection/>
    </xf>
    <xf numFmtId="0" fontId="51" fillId="0" borderId="0" xfId="53" applyFont="1">
      <alignment/>
      <protection/>
    </xf>
    <xf numFmtId="0" fontId="50" fillId="0" borderId="0" xfId="53" applyFont="1" applyAlignment="1">
      <alignment horizontal="left" wrapText="1"/>
      <protection/>
    </xf>
    <xf numFmtId="0" fontId="50" fillId="0" borderId="10" xfId="53" applyFont="1" applyBorder="1" applyAlignment="1">
      <alignment horizontal="center" vertical="center" wrapText="1"/>
      <protection/>
    </xf>
    <xf numFmtId="0" fontId="52" fillId="0" borderId="0" xfId="53" applyFont="1" applyAlignment="1">
      <alignment horizontal="center" vertical="top" wrapText="1"/>
      <protection/>
    </xf>
    <xf numFmtId="49" fontId="50" fillId="0" borderId="10" xfId="53" applyNumberFormat="1" applyFont="1" applyBorder="1" applyAlignment="1">
      <alignment horizontal="center" vertical="center" wrapText="1"/>
      <protection/>
    </xf>
    <xf numFmtId="0" fontId="50" fillId="0" borderId="0" xfId="53" applyFont="1" applyAlignment="1">
      <alignment horizontal="center" vertical="center" wrapText="1"/>
      <protection/>
    </xf>
    <xf numFmtId="0" fontId="3" fillId="0" borderId="0" xfId="52" applyFont="1">
      <alignment/>
      <protection/>
    </xf>
    <xf numFmtId="49" fontId="4" fillId="33" borderId="0" xfId="52" applyNumberFormat="1" applyFont="1" applyFill="1">
      <alignment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4" fillId="0" borderId="0" xfId="52" applyFont="1" applyFill="1">
      <alignment/>
      <protection/>
    </xf>
    <xf numFmtId="0" fontId="6" fillId="0" borderId="0" xfId="52" applyFont="1">
      <alignment/>
      <protection/>
    </xf>
    <xf numFmtId="0" fontId="53" fillId="0" borderId="0" xfId="53" applyFont="1" applyAlignment="1">
      <alignment horizontal="left" vertical="center" wrapText="1"/>
      <protection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0" xfId="53" applyFont="1">
      <alignment/>
      <protection/>
    </xf>
    <xf numFmtId="0" fontId="53" fillId="0" borderId="11" xfId="53" applyFont="1" applyBorder="1" applyAlignment="1">
      <alignment horizontal="center" vertical="center" wrapText="1"/>
      <protection/>
    </xf>
    <xf numFmtId="0" fontId="53" fillId="0" borderId="11" xfId="53" applyFont="1" applyBorder="1" applyAlignment="1">
      <alignment horizontal="left" vertical="center" wrapText="1"/>
      <protection/>
    </xf>
    <xf numFmtId="4" fontId="53" fillId="0" borderId="11" xfId="53" applyNumberFormat="1" applyFont="1" applyBorder="1" applyAlignment="1">
      <alignment horizontal="center" vertical="center" wrapText="1"/>
      <protection/>
    </xf>
    <xf numFmtId="0" fontId="54" fillId="0" borderId="0" xfId="53" applyFont="1">
      <alignment/>
      <protection/>
    </xf>
    <xf numFmtId="3" fontId="53" fillId="0" borderId="11" xfId="53" applyNumberFormat="1" applyFont="1" applyBorder="1" applyAlignment="1">
      <alignment horizontal="center" vertical="center" wrapText="1"/>
      <protection/>
    </xf>
    <xf numFmtId="0" fontId="50" fillId="0" borderId="11" xfId="53" applyFont="1" applyBorder="1" applyAlignment="1">
      <alignment vertical="center" wrapText="1"/>
      <protection/>
    </xf>
    <xf numFmtId="3" fontId="50" fillId="0" borderId="11" xfId="53" applyNumberFormat="1" applyFont="1" applyBorder="1" applyAlignment="1">
      <alignment horizontal="center" vertical="center" wrapText="1"/>
      <protection/>
    </xf>
    <xf numFmtId="0" fontId="55" fillId="0" borderId="11" xfId="53" applyFont="1" applyBorder="1" applyAlignment="1">
      <alignment horizontal="center" vertical="center" wrapText="1"/>
      <protection/>
    </xf>
    <xf numFmtId="49" fontId="53" fillId="0" borderId="11" xfId="53" applyNumberFormat="1" applyFont="1" applyBorder="1" applyAlignment="1">
      <alignment horizontal="center" vertical="center" wrapText="1"/>
      <protection/>
    </xf>
    <xf numFmtId="0" fontId="53" fillId="0" borderId="11" xfId="53" applyFont="1" applyBorder="1" applyAlignment="1">
      <alignment vertical="center" wrapText="1"/>
      <protection/>
    </xf>
    <xf numFmtId="1" fontId="53" fillId="0" borderId="11" xfId="53" applyNumberFormat="1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vertical="center" wrapText="1"/>
      <protection/>
    </xf>
    <xf numFmtId="0" fontId="4" fillId="0" borderId="12" xfId="52" applyFont="1" applyBorder="1" applyAlignment="1">
      <alignment wrapText="1"/>
      <protection/>
    </xf>
    <xf numFmtId="0" fontId="55" fillId="0" borderId="11" xfId="53" applyFont="1" applyBorder="1" applyAlignment="1">
      <alignment vertical="center" wrapText="1"/>
      <protection/>
    </xf>
    <xf numFmtId="49" fontId="55" fillId="0" borderId="11" xfId="53" applyNumberFormat="1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wrapText="1"/>
      <protection/>
    </xf>
    <xf numFmtId="0" fontId="3" fillId="33" borderId="0" xfId="52" applyFont="1" applyFill="1">
      <alignment/>
      <protection/>
    </xf>
    <xf numFmtId="0" fontId="6" fillId="0" borderId="10" xfId="54" applyFont="1" applyBorder="1" applyAlignment="1">
      <alignment vertical="center" wrapText="1"/>
      <protection/>
    </xf>
    <xf numFmtId="0" fontId="9" fillId="0" borderId="0" xfId="54" applyFont="1" applyBorder="1" applyAlignment="1">
      <alignment/>
      <protection/>
    </xf>
    <xf numFmtId="0" fontId="9" fillId="0" borderId="0" xfId="54" applyFont="1">
      <alignment/>
      <protection/>
    </xf>
    <xf numFmtId="0" fontId="9" fillId="0" borderId="0" xfId="54" applyFont="1" applyAlignment="1">
      <alignment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10" fillId="0" borderId="0" xfId="54" applyFont="1" applyAlignment="1">
      <alignment horizontal="center" vertical="top" wrapText="1"/>
      <protection/>
    </xf>
    <xf numFmtId="0" fontId="10" fillId="0" borderId="0" xfId="54" applyFont="1" applyBorder="1" applyAlignment="1">
      <alignment horizontal="center" vertical="top" wrapText="1"/>
      <protection/>
    </xf>
    <xf numFmtId="0" fontId="8" fillId="0" borderId="0" xfId="54" applyFont="1">
      <alignment/>
      <protection/>
    </xf>
    <xf numFmtId="0" fontId="56" fillId="0" borderId="0" xfId="54" applyFont="1">
      <alignment/>
      <protection/>
    </xf>
    <xf numFmtId="0" fontId="51" fillId="0" borderId="0" xfId="54" applyFont="1">
      <alignment/>
      <protection/>
    </xf>
    <xf numFmtId="0" fontId="50" fillId="0" borderId="10" xfId="53" applyFont="1" applyBorder="1" applyAlignment="1">
      <alignment horizontal="center" vertical="center" wrapText="1"/>
      <protection/>
    </xf>
    <xf numFmtId="49" fontId="6" fillId="33" borderId="0" xfId="52" applyNumberFormat="1" applyFont="1" applyFill="1">
      <alignment/>
      <protection/>
    </xf>
    <xf numFmtId="49" fontId="51" fillId="34" borderId="10" xfId="53" applyNumberFormat="1" applyFont="1" applyFill="1" applyBorder="1" applyAlignment="1">
      <alignment horizontal="center"/>
      <protection/>
    </xf>
    <xf numFmtId="0" fontId="57" fillId="34" borderId="0" xfId="53" applyFont="1" applyFill="1" applyAlignment="1">
      <alignment horizontal="center"/>
      <protection/>
    </xf>
    <xf numFmtId="49" fontId="50" fillId="34" borderId="10" xfId="53" applyNumberFormat="1" applyFont="1" applyFill="1" applyBorder="1" applyAlignment="1">
      <alignment horizontal="center" vertical="center" wrapText="1"/>
      <protection/>
    </xf>
    <xf numFmtId="0" fontId="50" fillId="0" borderId="0" xfId="53" applyFont="1" applyAlignment="1">
      <alignment horizontal="center" vertical="center" wrapText="1"/>
      <protection/>
    </xf>
    <xf numFmtId="0" fontId="50" fillId="0" borderId="0" xfId="53" applyFont="1" applyAlignment="1">
      <alignment horizontal="center" vertical="center" wrapText="1"/>
      <protection/>
    </xf>
    <xf numFmtId="0" fontId="50" fillId="0" borderId="11" xfId="53" applyFont="1" applyBorder="1" applyAlignment="1">
      <alignment horizontal="center" vertical="center" wrapText="1"/>
      <protection/>
    </xf>
    <xf numFmtId="0" fontId="57" fillId="0" borderId="0" xfId="53" applyFont="1" applyAlignment="1">
      <alignment horizontal="center" vertical="center"/>
      <protection/>
    </xf>
    <xf numFmtId="0" fontId="52" fillId="0" borderId="0" xfId="53" applyFont="1" applyAlignment="1">
      <alignment horizontal="center" vertical="center" wrapText="1"/>
      <protection/>
    </xf>
    <xf numFmtId="0" fontId="52" fillId="0" borderId="13" xfId="53" applyFont="1" applyBorder="1" applyAlignment="1">
      <alignment horizontal="center" vertical="top" wrapText="1"/>
      <protection/>
    </xf>
    <xf numFmtId="0" fontId="6" fillId="33" borderId="0" xfId="52" applyFont="1" applyFill="1" applyAlignment="1">
      <alignment horizontal="left" wrapText="1"/>
      <protection/>
    </xf>
    <xf numFmtId="0" fontId="50" fillId="0" borderId="0" xfId="53" applyFont="1" applyAlignment="1">
      <alignment horizontal="center" vertical="center" wrapText="1"/>
      <protection/>
    </xf>
    <xf numFmtId="0" fontId="50" fillId="34" borderId="10" xfId="53" applyFont="1" applyFill="1" applyBorder="1" applyAlignment="1">
      <alignment horizontal="center" vertical="center" wrapText="1"/>
      <protection/>
    </xf>
    <xf numFmtId="0" fontId="52" fillId="34" borderId="13" xfId="53" applyFont="1" applyFill="1" applyBorder="1" applyAlignment="1">
      <alignment horizontal="center" vertical="top" wrapText="1"/>
      <protection/>
    </xf>
    <xf numFmtId="49" fontId="4" fillId="33" borderId="0" xfId="52" applyNumberFormat="1" applyFont="1" applyFill="1" applyAlignment="1">
      <alignment horizontal="left" wrapText="1"/>
      <protection/>
    </xf>
    <xf numFmtId="49" fontId="7" fillId="33" borderId="0" xfId="52" applyNumberFormat="1" applyFont="1" applyFill="1" applyAlignment="1">
      <alignment horizontal="left" wrapText="1"/>
      <protection/>
    </xf>
    <xf numFmtId="0" fontId="50" fillId="0" borderId="10" xfId="53" applyFont="1" applyBorder="1" applyAlignment="1">
      <alignment horizontal="left" vertical="center"/>
      <protection/>
    </xf>
    <xf numFmtId="0" fontId="50" fillId="0" borderId="0" xfId="53" applyFont="1" applyAlignment="1">
      <alignment horizontal="left" vertical="center" wrapText="1"/>
      <protection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left" vertical="center" wrapText="1"/>
      <protection/>
    </xf>
    <xf numFmtId="0" fontId="50" fillId="0" borderId="14" xfId="53" applyFont="1" applyBorder="1" applyAlignment="1">
      <alignment horizontal="left" vertical="center" wrapText="1"/>
      <protection/>
    </xf>
    <xf numFmtId="0" fontId="50" fillId="0" borderId="15" xfId="53" applyFont="1" applyBorder="1" applyAlignment="1">
      <alignment horizontal="left" vertical="center" wrapText="1"/>
      <protection/>
    </xf>
    <xf numFmtId="0" fontId="50" fillId="0" borderId="13" xfId="53" applyFont="1" applyBorder="1" applyAlignment="1">
      <alignment horizontal="left" vertical="center" wrapText="1"/>
      <protection/>
    </xf>
    <xf numFmtId="0" fontId="50" fillId="0" borderId="0" xfId="53" applyFont="1" applyAlignment="1">
      <alignment vertical="center" wrapText="1"/>
      <protection/>
    </xf>
    <xf numFmtId="0" fontId="50" fillId="0" borderId="10" xfId="53" applyFont="1" applyBorder="1" applyAlignment="1">
      <alignment horizontal="right" vertical="center" wrapText="1"/>
      <protection/>
    </xf>
    <xf numFmtId="0" fontId="10" fillId="0" borderId="13" xfId="54" applyFont="1" applyBorder="1" applyAlignment="1">
      <alignment horizontal="center" vertical="top" wrapText="1"/>
      <protection/>
    </xf>
    <xf numFmtId="0" fontId="7" fillId="0" borderId="0" xfId="54" applyFont="1" applyAlignment="1">
      <alignment horizontal="left" vertical="center" wrapText="1"/>
      <protection/>
    </xf>
    <xf numFmtId="0" fontId="6" fillId="0" borderId="10" xfId="54" applyFont="1" applyBorder="1" applyAlignment="1">
      <alignment horizontal="center"/>
      <protection/>
    </xf>
    <xf numFmtId="0" fontId="50" fillId="0" borderId="0" xfId="53" applyFont="1" applyAlignment="1">
      <alignment horizontal="right" vertical="center" wrapText="1"/>
      <protection/>
    </xf>
    <xf numFmtId="0" fontId="6" fillId="0" borderId="0" xfId="54" applyFont="1" applyAlignment="1">
      <alignment vertical="center" wrapText="1"/>
      <protection/>
    </xf>
    <xf numFmtId="0" fontId="50" fillId="0" borderId="0" xfId="53" applyFont="1" applyAlignment="1">
      <alignment horizontal="left" wrapText="1"/>
      <protection/>
    </xf>
    <xf numFmtId="0" fontId="3" fillId="33" borderId="0" xfId="52" applyFont="1" applyFill="1" applyBorder="1" applyAlignment="1">
      <alignment horizontal="left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58" fillId="0" borderId="0" xfId="53" applyFont="1" applyAlignment="1">
      <alignment horizontal="center" vertical="center"/>
      <protection/>
    </xf>
    <xf numFmtId="0" fontId="52" fillId="34" borderId="0" xfId="53" applyFont="1" applyFill="1" applyAlignment="1">
      <alignment horizontal="center" vertical="top" wrapText="1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 wrapText="1"/>
      <protection/>
    </xf>
    <xf numFmtId="0" fontId="2" fillId="0" borderId="0" xfId="56">
      <alignment/>
      <protection/>
    </xf>
    <xf numFmtId="0" fontId="3" fillId="0" borderId="0" xfId="55" applyFont="1" applyAlignment="1">
      <alignment horizontal="center"/>
      <protection/>
    </xf>
    <xf numFmtId="0" fontId="29" fillId="0" borderId="10" xfId="55" applyFont="1" applyBorder="1" applyAlignment="1">
      <alignment horizontal="center"/>
      <protection/>
    </xf>
    <xf numFmtId="0" fontId="3" fillId="0" borderId="11" xfId="55" applyFont="1" applyBorder="1">
      <alignment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right" wrapText="1"/>
      <protection/>
    </xf>
    <xf numFmtId="4" fontId="3" fillId="0" borderId="11" xfId="55" applyNumberFormat="1" applyFont="1" applyBorder="1" applyAlignment="1">
      <alignment horizontal="center" vertical="center" wrapText="1"/>
      <protection/>
    </xf>
    <xf numFmtId="4" fontId="3" fillId="0" borderId="11" xfId="55" applyNumberFormat="1" applyFont="1" applyBorder="1" applyAlignment="1">
      <alignment horizontal="center" vertical="center"/>
      <protection/>
    </xf>
    <xf numFmtId="0" fontId="30" fillId="0" borderId="11" xfId="55" applyFont="1" applyBorder="1" applyAlignment="1">
      <alignment horizontal="right" wrapText="1"/>
      <protection/>
    </xf>
    <xf numFmtId="4" fontId="30" fillId="0" borderId="11" xfId="55" applyNumberFormat="1" applyFont="1" applyBorder="1" applyAlignment="1">
      <alignment horizontal="center" vertical="center"/>
      <protection/>
    </xf>
    <xf numFmtId="4" fontId="30" fillId="0" borderId="11" xfId="55" applyNumberFormat="1" applyFont="1" applyBorder="1" applyAlignment="1">
      <alignment horizontal="center" vertical="center" wrapText="1"/>
      <protection/>
    </xf>
    <xf numFmtId="4" fontId="59" fillId="0" borderId="11" xfId="53" applyNumberFormat="1" applyFont="1" applyBorder="1" applyAlignment="1">
      <alignment horizontal="center" vertical="center" wrapText="1"/>
      <protection/>
    </xf>
    <xf numFmtId="0" fontId="58" fillId="0" borderId="10" xfId="53" applyFont="1" applyBorder="1" applyAlignment="1">
      <alignment horizontal="center" vertical="center" wrapText="1"/>
      <protection/>
    </xf>
    <xf numFmtId="0" fontId="52" fillId="0" borderId="11" xfId="53" applyFont="1" applyBorder="1" applyAlignment="1">
      <alignment horizontal="center" vertical="center" wrapText="1"/>
      <protection/>
    </xf>
    <xf numFmtId="0" fontId="60" fillId="0" borderId="11" xfId="53" applyFont="1" applyBorder="1" applyAlignment="1">
      <alignment horizontal="center" vertical="center" wrapText="1"/>
      <protection/>
    </xf>
    <xf numFmtId="0" fontId="33" fillId="0" borderId="0" xfId="56" applyFo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view="pageBreakPreview" zoomScale="89" zoomScaleNormal="70" zoomScaleSheetLayoutView="89" workbookViewId="0" topLeftCell="A89">
      <selection activeCell="E89" sqref="E89"/>
    </sheetView>
  </sheetViews>
  <sheetFormatPr defaultColWidth="21.57421875" defaultRowHeight="15"/>
  <cols>
    <col min="1" max="1" width="6.57421875" style="2" customWidth="1"/>
    <col min="2" max="2" width="34.57421875" style="2" customWidth="1"/>
    <col min="3" max="3" width="16.421875" style="2" customWidth="1"/>
    <col min="4" max="4" width="18.00390625" style="2" customWidth="1"/>
    <col min="5" max="5" width="18.421875" style="2" customWidth="1"/>
    <col min="6" max="7" width="21.57421875" style="2" customWidth="1"/>
    <col min="8" max="8" width="18.7109375" style="2" customWidth="1"/>
    <col min="9" max="16384" width="21.57421875" style="2" customWidth="1"/>
  </cols>
  <sheetData>
    <row r="1" spans="1:5" ht="37.5" customHeight="1">
      <c r="A1" s="1"/>
      <c r="E1" s="1" t="s">
        <v>0</v>
      </c>
    </row>
    <row r="2" spans="1:7" ht="50.25" customHeight="1">
      <c r="A2" s="1"/>
      <c r="E2" s="75" t="s">
        <v>1</v>
      </c>
      <c r="F2" s="75"/>
      <c r="G2" s="75"/>
    </row>
    <row r="3" spans="1:7" ht="16.5" customHeight="1">
      <c r="A3" s="1"/>
      <c r="E3" s="1" t="s">
        <v>0</v>
      </c>
      <c r="F3" s="3"/>
      <c r="G3" s="3"/>
    </row>
    <row r="4" spans="1:7" ht="18.75" customHeight="1">
      <c r="A4" s="1"/>
      <c r="E4" s="75" t="s">
        <v>2</v>
      </c>
      <c r="F4" s="75"/>
      <c r="G4" s="75"/>
    </row>
    <row r="5" spans="1:7" ht="30.75" customHeight="1">
      <c r="A5" s="1"/>
      <c r="B5" s="1"/>
      <c r="E5" s="76" t="s">
        <v>102</v>
      </c>
      <c r="F5" s="76"/>
      <c r="G5" s="76"/>
    </row>
    <row r="6" spans="1:7" ht="15" customHeight="1">
      <c r="A6" s="1"/>
      <c r="E6" s="54" t="s">
        <v>3</v>
      </c>
      <c r="F6" s="54"/>
      <c r="G6" s="54"/>
    </row>
    <row r="7" spans="1:7" ht="21" customHeight="1">
      <c r="A7" s="1"/>
      <c r="E7" s="77" t="s">
        <v>131</v>
      </c>
      <c r="F7" s="77"/>
      <c r="G7" s="77"/>
    </row>
    <row r="8" ht="29.25" customHeight="1"/>
    <row r="9" spans="1:7" ht="24" customHeight="1">
      <c r="A9" s="78" t="s">
        <v>103</v>
      </c>
      <c r="B9" s="78"/>
      <c r="C9" s="78"/>
      <c r="D9" s="78"/>
      <c r="E9" s="78"/>
      <c r="F9" s="78"/>
      <c r="G9" s="78"/>
    </row>
    <row r="10" spans="1:7" ht="21.75" customHeight="1">
      <c r="A10" s="78" t="s">
        <v>104</v>
      </c>
      <c r="B10" s="78"/>
      <c r="C10" s="78"/>
      <c r="D10" s="78"/>
      <c r="E10" s="78"/>
      <c r="F10" s="78"/>
      <c r="G10" s="78"/>
    </row>
    <row r="11" ht="20.25" customHeight="1"/>
    <row r="12" spans="1:8" ht="21" customHeight="1">
      <c r="A12" s="56" t="s">
        <v>4</v>
      </c>
      <c r="B12" s="4">
        <v>1000000</v>
      </c>
      <c r="C12" s="56"/>
      <c r="D12" s="57" t="s">
        <v>102</v>
      </c>
      <c r="E12" s="57"/>
      <c r="F12" s="57"/>
      <c r="G12" s="57"/>
      <c r="H12" s="46" t="s">
        <v>105</v>
      </c>
    </row>
    <row r="13" spans="1:8" ht="15">
      <c r="A13" s="56"/>
      <c r="B13" s="5" t="s">
        <v>106</v>
      </c>
      <c r="C13" s="56"/>
      <c r="D13" s="79" t="s">
        <v>3</v>
      </c>
      <c r="E13" s="79"/>
      <c r="F13" s="79"/>
      <c r="G13" s="79"/>
      <c r="H13" s="47" t="s">
        <v>107</v>
      </c>
    </row>
    <row r="14" spans="1:8" ht="23.25" customHeight="1">
      <c r="A14" s="56">
        <v>2</v>
      </c>
      <c r="B14" s="44">
        <v>1010000</v>
      </c>
      <c r="C14" s="56"/>
      <c r="D14" s="57" t="s">
        <v>102</v>
      </c>
      <c r="E14" s="57"/>
      <c r="F14" s="57"/>
      <c r="G14" s="57"/>
      <c r="H14" s="46" t="s">
        <v>105</v>
      </c>
    </row>
    <row r="15" spans="1:8" ht="15" customHeight="1">
      <c r="A15" s="56"/>
      <c r="B15" s="5" t="s">
        <v>106</v>
      </c>
      <c r="C15" s="56"/>
      <c r="D15" s="58" t="s">
        <v>7</v>
      </c>
      <c r="E15" s="58"/>
      <c r="F15" s="58"/>
      <c r="G15" s="58"/>
      <c r="H15" s="47" t="s">
        <v>107</v>
      </c>
    </row>
    <row r="16" spans="1:8" ht="30.75" customHeight="1" hidden="1">
      <c r="A16" s="56">
        <v>3</v>
      </c>
      <c r="B16" s="44">
        <v>1015031</v>
      </c>
      <c r="C16" s="56"/>
      <c r="D16" s="57" t="s">
        <v>115</v>
      </c>
      <c r="E16" s="57"/>
      <c r="F16" s="57"/>
      <c r="G16" s="57"/>
      <c r="H16" s="46" t="s">
        <v>122</v>
      </c>
    </row>
    <row r="17" spans="1:8" ht="15" customHeight="1" hidden="1">
      <c r="A17" s="56"/>
      <c r="B17" s="5" t="s">
        <v>5</v>
      </c>
      <c r="C17" s="56"/>
      <c r="D17" s="58" t="s">
        <v>7</v>
      </c>
      <c r="E17" s="58"/>
      <c r="F17" s="58"/>
      <c r="G17" s="58"/>
      <c r="H17" s="47" t="s">
        <v>107</v>
      </c>
    </row>
    <row r="18" spans="1:8" ht="30.75" customHeight="1" hidden="1">
      <c r="A18" s="56"/>
      <c r="B18" s="44">
        <v>1015031</v>
      </c>
      <c r="C18" s="56"/>
      <c r="D18" s="57" t="s">
        <v>116</v>
      </c>
      <c r="E18" s="57"/>
      <c r="F18" s="57"/>
      <c r="G18" s="57"/>
      <c r="H18" s="46" t="s">
        <v>123</v>
      </c>
    </row>
    <row r="19" spans="1:8" ht="15" customHeight="1" hidden="1">
      <c r="A19" s="56"/>
      <c r="B19" s="5" t="s">
        <v>5</v>
      </c>
      <c r="C19" s="56"/>
      <c r="D19" s="58" t="s">
        <v>7</v>
      </c>
      <c r="E19" s="58"/>
      <c r="F19" s="58"/>
      <c r="G19" s="58"/>
      <c r="H19" s="47" t="s">
        <v>107</v>
      </c>
    </row>
    <row r="20" spans="1:8" ht="30.75" customHeight="1" hidden="1">
      <c r="A20" s="56"/>
      <c r="B20" s="44">
        <v>1015031</v>
      </c>
      <c r="C20" s="56"/>
      <c r="D20" s="57" t="s">
        <v>117</v>
      </c>
      <c r="E20" s="57"/>
      <c r="F20" s="57"/>
      <c r="G20" s="57"/>
      <c r="H20" s="46" t="s">
        <v>124</v>
      </c>
    </row>
    <row r="21" spans="1:8" ht="15" customHeight="1" hidden="1">
      <c r="A21" s="56"/>
      <c r="B21" s="5" t="s">
        <v>5</v>
      </c>
      <c r="C21" s="56"/>
      <c r="D21" s="58" t="s">
        <v>7</v>
      </c>
      <c r="E21" s="58"/>
      <c r="F21" s="58"/>
      <c r="G21" s="58"/>
      <c r="H21" s="47" t="s">
        <v>107</v>
      </c>
    </row>
    <row r="22" spans="1:8" ht="30.75" customHeight="1" hidden="1">
      <c r="A22" s="56"/>
      <c r="B22" s="44">
        <v>1015031</v>
      </c>
      <c r="C22" s="56"/>
      <c r="D22" s="57" t="s">
        <v>118</v>
      </c>
      <c r="E22" s="57"/>
      <c r="F22" s="57"/>
      <c r="G22" s="57"/>
      <c r="H22" s="46" t="s">
        <v>125</v>
      </c>
    </row>
    <row r="23" spans="1:8" ht="15" customHeight="1" hidden="1">
      <c r="A23" s="56"/>
      <c r="B23" s="5" t="s">
        <v>5</v>
      </c>
      <c r="C23" s="56"/>
      <c r="D23" s="58" t="s">
        <v>7</v>
      </c>
      <c r="E23" s="58"/>
      <c r="F23" s="58"/>
      <c r="G23" s="58"/>
      <c r="H23" s="47" t="s">
        <v>107</v>
      </c>
    </row>
    <row r="24" spans="1:8" ht="30.75" customHeight="1" hidden="1">
      <c r="A24" s="56"/>
      <c r="B24" s="44">
        <v>1015031</v>
      </c>
      <c r="C24" s="56"/>
      <c r="D24" s="57" t="s">
        <v>119</v>
      </c>
      <c r="E24" s="57"/>
      <c r="F24" s="57"/>
      <c r="G24" s="57"/>
      <c r="H24" s="46" t="s">
        <v>126</v>
      </c>
    </row>
    <row r="25" spans="1:8" ht="15" customHeight="1" hidden="1">
      <c r="A25" s="56"/>
      <c r="B25" s="5" t="s">
        <v>5</v>
      </c>
      <c r="C25" s="56"/>
      <c r="D25" s="58" t="s">
        <v>7</v>
      </c>
      <c r="E25" s="58"/>
      <c r="F25" s="58"/>
      <c r="G25" s="58"/>
      <c r="H25" s="47" t="s">
        <v>107</v>
      </c>
    </row>
    <row r="26" spans="1:8" ht="30.75" customHeight="1" hidden="1">
      <c r="A26" s="56"/>
      <c r="B26" s="44">
        <v>1015031</v>
      </c>
      <c r="C26" s="56"/>
      <c r="D26" s="57" t="s">
        <v>120</v>
      </c>
      <c r="E26" s="57"/>
      <c r="F26" s="57"/>
      <c r="G26" s="57"/>
      <c r="H26" s="46" t="s">
        <v>127</v>
      </c>
    </row>
    <row r="27" spans="1:8" ht="15" customHeight="1" hidden="1">
      <c r="A27" s="56"/>
      <c r="B27" s="5" t="s">
        <v>5</v>
      </c>
      <c r="C27" s="56"/>
      <c r="D27" s="58" t="s">
        <v>7</v>
      </c>
      <c r="E27" s="58"/>
      <c r="F27" s="58"/>
      <c r="G27" s="58"/>
      <c r="H27" s="47" t="s">
        <v>107</v>
      </c>
    </row>
    <row r="28" spans="1:8" ht="30.75" customHeight="1" hidden="1">
      <c r="A28" s="56"/>
      <c r="B28" s="44">
        <v>1015031</v>
      </c>
      <c r="C28" s="56"/>
      <c r="D28" s="57" t="s">
        <v>121</v>
      </c>
      <c r="E28" s="57"/>
      <c r="F28" s="57"/>
      <c r="G28" s="57"/>
      <c r="H28" s="46" t="s">
        <v>128</v>
      </c>
    </row>
    <row r="29" spans="1:8" ht="15" customHeight="1" hidden="1">
      <c r="A29" s="56"/>
      <c r="B29" s="5" t="s">
        <v>5</v>
      </c>
      <c r="C29" s="56"/>
      <c r="D29" s="58" t="s">
        <v>7</v>
      </c>
      <c r="E29" s="58"/>
      <c r="F29" s="58"/>
      <c r="G29" s="58"/>
      <c r="H29" s="47" t="s">
        <v>107</v>
      </c>
    </row>
    <row r="30" spans="1:8" ht="40.5" customHeight="1">
      <c r="A30" s="49">
        <v>3</v>
      </c>
      <c r="B30" s="4">
        <v>1015031</v>
      </c>
      <c r="C30" s="6" t="s">
        <v>109</v>
      </c>
      <c r="D30" s="48" t="s">
        <v>8</v>
      </c>
      <c r="E30" s="57" t="s">
        <v>9</v>
      </c>
      <c r="F30" s="57"/>
      <c r="G30" s="57"/>
      <c r="H30" s="46" t="s">
        <v>108</v>
      </c>
    </row>
    <row r="31" spans="1:8" ht="15" customHeight="1">
      <c r="A31" s="49"/>
      <c r="B31" s="5" t="s">
        <v>106</v>
      </c>
      <c r="C31" s="52" t="s">
        <v>132</v>
      </c>
      <c r="D31" s="53" t="s">
        <v>133</v>
      </c>
      <c r="E31" s="54" t="s">
        <v>134</v>
      </c>
      <c r="F31" s="54"/>
      <c r="G31" s="54"/>
      <c r="H31" s="52" t="s">
        <v>135</v>
      </c>
    </row>
    <row r="32" spans="1:7" ht="57.75" customHeight="1">
      <c r="A32" s="7">
        <v>4</v>
      </c>
      <c r="B32" s="62" t="s">
        <v>129</v>
      </c>
      <c r="C32" s="62"/>
      <c r="D32" s="62"/>
      <c r="E32" s="62"/>
      <c r="F32" s="62"/>
      <c r="G32" s="62"/>
    </row>
    <row r="33" spans="1:7" ht="23.25" customHeight="1">
      <c r="A33" s="7">
        <v>5</v>
      </c>
      <c r="B33" s="62" t="s">
        <v>10</v>
      </c>
      <c r="C33" s="62"/>
      <c r="D33" s="62"/>
      <c r="E33" s="62"/>
      <c r="F33" s="62"/>
      <c r="G33" s="62"/>
    </row>
    <row r="34" spans="1:11" s="11" customFormat="1" ht="20.25" customHeight="1">
      <c r="A34" s="8"/>
      <c r="B34" s="9" t="s">
        <v>11</v>
      </c>
      <c r="C34" s="10"/>
      <c r="D34" s="10"/>
      <c r="E34" s="10"/>
      <c r="F34" s="10"/>
      <c r="G34" s="10"/>
      <c r="H34" s="8"/>
      <c r="I34" s="8"/>
      <c r="J34" s="8"/>
      <c r="K34" s="8"/>
    </row>
    <row r="35" spans="1:11" s="11" customFormat="1" ht="21" customHeight="1">
      <c r="A35" s="8"/>
      <c r="B35" s="9" t="s">
        <v>12</v>
      </c>
      <c r="C35" s="10"/>
      <c r="D35" s="10"/>
      <c r="E35" s="10"/>
      <c r="F35" s="10"/>
      <c r="G35" s="10"/>
      <c r="H35" s="8"/>
      <c r="I35" s="8"/>
      <c r="J35" s="8"/>
      <c r="K35" s="8"/>
    </row>
    <row r="36" spans="1:11" s="11" customFormat="1" ht="22.5" customHeight="1">
      <c r="A36" s="8"/>
      <c r="B36" s="9" t="s">
        <v>110</v>
      </c>
      <c r="C36" s="10"/>
      <c r="D36" s="10"/>
      <c r="E36" s="10"/>
      <c r="F36" s="10"/>
      <c r="G36" s="10"/>
      <c r="H36" s="8"/>
      <c r="I36" s="8"/>
      <c r="J36" s="8"/>
      <c r="K36" s="8"/>
    </row>
    <row r="37" spans="1:11" s="11" customFormat="1" ht="36.75" customHeight="1">
      <c r="A37" s="8"/>
      <c r="B37" s="59" t="s">
        <v>13</v>
      </c>
      <c r="C37" s="59"/>
      <c r="D37" s="59"/>
      <c r="E37" s="59"/>
      <c r="F37" s="59"/>
      <c r="G37" s="59"/>
      <c r="H37" s="8"/>
      <c r="I37" s="8"/>
      <c r="J37" s="8"/>
      <c r="K37" s="8"/>
    </row>
    <row r="38" spans="1:11" s="11" customFormat="1" ht="15.75">
      <c r="A38" s="8"/>
      <c r="B38" s="9" t="s">
        <v>14</v>
      </c>
      <c r="C38" s="12"/>
      <c r="D38" s="12"/>
      <c r="E38" s="12"/>
      <c r="F38" s="10"/>
      <c r="G38" s="10"/>
      <c r="H38" s="8"/>
      <c r="I38" s="8"/>
      <c r="J38" s="8"/>
      <c r="K38" s="8"/>
    </row>
    <row r="39" spans="1:8" s="11" customFormat="1" ht="12" customHeight="1">
      <c r="A39" s="8"/>
      <c r="B39" s="59" t="s">
        <v>15</v>
      </c>
      <c r="C39" s="59"/>
      <c r="D39" s="59"/>
      <c r="E39" s="59"/>
      <c r="F39" s="59"/>
      <c r="G39" s="59"/>
      <c r="H39" s="8"/>
    </row>
    <row r="40" spans="1:8" s="11" customFormat="1" ht="16.5" customHeight="1">
      <c r="A40" s="8"/>
      <c r="B40" s="59" t="s">
        <v>16</v>
      </c>
      <c r="C40" s="59"/>
      <c r="D40" s="59"/>
      <c r="E40" s="59"/>
      <c r="F40" s="59"/>
      <c r="G40" s="59"/>
      <c r="H40" s="8"/>
    </row>
    <row r="41" spans="1:8" s="11" customFormat="1" ht="15" customHeight="1">
      <c r="A41" s="8"/>
      <c r="B41" s="59" t="s">
        <v>17</v>
      </c>
      <c r="C41" s="59"/>
      <c r="D41" s="59"/>
      <c r="E41" s="59"/>
      <c r="F41" s="59"/>
      <c r="G41" s="59"/>
      <c r="H41" s="8"/>
    </row>
    <row r="42" spans="1:8" s="11" customFormat="1" ht="12.75" customHeight="1">
      <c r="A42" s="8"/>
      <c r="B42" s="59" t="s">
        <v>18</v>
      </c>
      <c r="C42" s="59"/>
      <c r="D42" s="59"/>
      <c r="E42" s="59"/>
      <c r="F42" s="59"/>
      <c r="G42" s="59"/>
      <c r="H42" s="8"/>
    </row>
    <row r="43" spans="1:13" s="11" customFormat="1" ht="20.25" customHeight="1">
      <c r="A43" s="13"/>
      <c r="B43" s="60" t="s">
        <v>111</v>
      </c>
      <c r="C43" s="60"/>
      <c r="D43" s="60"/>
      <c r="E43" s="60"/>
      <c r="F43" s="60"/>
      <c r="G43" s="60"/>
      <c r="H43" s="13"/>
      <c r="I43" s="13"/>
      <c r="J43" s="13"/>
      <c r="K43" s="13"/>
      <c r="L43" s="8"/>
      <c r="M43" s="8"/>
    </row>
    <row r="44" spans="1:13" s="11" customFormat="1" ht="30.75" customHeight="1">
      <c r="A44" s="13"/>
      <c r="B44" s="60" t="s">
        <v>19</v>
      </c>
      <c r="C44" s="60"/>
      <c r="D44" s="60"/>
      <c r="E44" s="60"/>
      <c r="F44" s="60"/>
      <c r="G44" s="60"/>
      <c r="H44" s="13"/>
      <c r="I44" s="13"/>
      <c r="J44" s="13"/>
      <c r="K44" s="13"/>
      <c r="L44" s="8"/>
      <c r="M44" s="8"/>
    </row>
    <row r="45" spans="1:7" ht="15.75">
      <c r="A45" s="7"/>
      <c r="B45" s="45" t="s">
        <v>130</v>
      </c>
      <c r="C45" s="14"/>
      <c r="D45" s="14"/>
      <c r="E45" s="14"/>
      <c r="F45" s="14"/>
      <c r="G45" s="14"/>
    </row>
    <row r="46" spans="1:7" ht="31.5" customHeight="1">
      <c r="A46" s="7">
        <v>6</v>
      </c>
      <c r="B46" s="61" t="s">
        <v>20</v>
      </c>
      <c r="C46" s="61"/>
      <c r="D46" s="61"/>
      <c r="E46" s="61"/>
      <c r="F46" s="61"/>
      <c r="G46" s="61"/>
    </row>
    <row r="47" spans="1:7" ht="15.75">
      <c r="A47" s="15" t="s">
        <v>21</v>
      </c>
      <c r="B47" s="63" t="s">
        <v>22</v>
      </c>
      <c r="C47" s="63"/>
      <c r="D47" s="63"/>
      <c r="E47" s="63"/>
      <c r="F47" s="63"/>
      <c r="G47" s="63"/>
    </row>
    <row r="48" spans="1:7" ht="15.75">
      <c r="A48" s="15">
        <v>1</v>
      </c>
      <c r="B48" s="64" t="s">
        <v>23</v>
      </c>
      <c r="C48" s="65"/>
      <c r="D48" s="65"/>
      <c r="E48" s="65"/>
      <c r="F48" s="65"/>
      <c r="G48" s="66"/>
    </row>
    <row r="49" spans="1:7" ht="15.75">
      <c r="A49" s="15">
        <v>2</v>
      </c>
      <c r="B49" s="64" t="s">
        <v>24</v>
      </c>
      <c r="C49" s="65"/>
      <c r="D49" s="65"/>
      <c r="E49" s="65"/>
      <c r="F49" s="65"/>
      <c r="G49" s="66"/>
    </row>
    <row r="50" spans="1:7" ht="15.75">
      <c r="A50" s="15">
        <v>3</v>
      </c>
      <c r="B50" s="64" t="s">
        <v>25</v>
      </c>
      <c r="C50" s="65"/>
      <c r="D50" s="65"/>
      <c r="E50" s="65"/>
      <c r="F50" s="65"/>
      <c r="G50" s="66"/>
    </row>
    <row r="51" spans="1:7" ht="47.25" customHeight="1">
      <c r="A51" s="7">
        <v>7</v>
      </c>
      <c r="B51" s="67" t="s">
        <v>26</v>
      </c>
      <c r="C51" s="67"/>
      <c r="D51" s="67"/>
      <c r="E51" s="67"/>
      <c r="F51" s="67"/>
      <c r="G51" s="67"/>
    </row>
    <row r="52" spans="1:4" ht="31.5" customHeight="1">
      <c r="A52" s="7">
        <v>8</v>
      </c>
      <c r="B52" s="68" t="s">
        <v>27</v>
      </c>
      <c r="C52" s="68"/>
      <c r="D52" s="68"/>
    </row>
    <row r="53" spans="1:7" ht="15.75">
      <c r="A53" s="15" t="s">
        <v>21</v>
      </c>
      <c r="B53" s="63" t="s">
        <v>28</v>
      </c>
      <c r="C53" s="63"/>
      <c r="D53" s="63"/>
      <c r="E53" s="63"/>
      <c r="F53" s="63"/>
      <c r="G53" s="63"/>
    </row>
    <row r="54" spans="1:7" ht="74.25" customHeight="1">
      <c r="A54" s="15">
        <v>1</v>
      </c>
      <c r="B54" s="64" t="s">
        <v>29</v>
      </c>
      <c r="C54" s="65"/>
      <c r="D54" s="65"/>
      <c r="E54" s="65"/>
      <c r="F54" s="65"/>
      <c r="G54" s="65"/>
    </row>
    <row r="55" spans="1:7" ht="15.75">
      <c r="A55" s="15"/>
      <c r="B55" s="63"/>
      <c r="C55" s="63"/>
      <c r="D55" s="63"/>
      <c r="E55" s="63"/>
      <c r="F55" s="63"/>
      <c r="G55" s="63"/>
    </row>
    <row r="56" ht="15.75">
      <c r="A56" s="16"/>
    </row>
    <row r="57" spans="1:7" ht="15.75">
      <c r="A57" s="7">
        <v>9</v>
      </c>
      <c r="B57" s="62" t="s">
        <v>30</v>
      </c>
      <c r="C57" s="62"/>
      <c r="D57" s="62"/>
      <c r="E57" s="62"/>
      <c r="F57" s="62"/>
      <c r="G57" s="62"/>
    </row>
    <row r="58" spans="1:6" ht="15.75">
      <c r="A58" s="1"/>
      <c r="B58" s="69" t="s">
        <v>31</v>
      </c>
      <c r="C58" s="69"/>
      <c r="D58" s="69"/>
      <c r="E58" s="69"/>
      <c r="F58" s="1"/>
    </row>
    <row r="59" spans="1:5" ht="31.5">
      <c r="A59" s="15" t="s">
        <v>21</v>
      </c>
      <c r="B59" s="15" t="s">
        <v>32</v>
      </c>
      <c r="C59" s="15" t="s">
        <v>33</v>
      </c>
      <c r="D59" s="15" t="s">
        <v>34</v>
      </c>
      <c r="E59" s="15" t="s">
        <v>35</v>
      </c>
    </row>
    <row r="60" spans="1:5" ht="15.75">
      <c r="A60" s="15">
        <v>1</v>
      </c>
      <c r="B60" s="15">
        <v>2</v>
      </c>
      <c r="C60" s="15">
        <v>3</v>
      </c>
      <c r="D60" s="15">
        <v>4</v>
      </c>
      <c r="E60" s="15">
        <v>6</v>
      </c>
    </row>
    <row r="61" spans="1:5" s="20" customFormat="1" ht="94.5" customHeight="1">
      <c r="A61" s="17">
        <v>1</v>
      </c>
      <c r="B61" s="18" t="s">
        <v>36</v>
      </c>
      <c r="C61" s="19">
        <f>53687130-150090</f>
        <v>53537040</v>
      </c>
      <c r="D61" s="19">
        <f>678940+120200-15000</f>
        <v>784140</v>
      </c>
      <c r="E61" s="19">
        <f>C61+D61</f>
        <v>54321180</v>
      </c>
    </row>
    <row r="62" spans="1:5" s="20" customFormat="1" ht="12.75">
      <c r="A62" s="17">
        <v>2</v>
      </c>
      <c r="B62" s="18" t="s">
        <v>112</v>
      </c>
      <c r="C62" s="19">
        <f>28800+8610+23420+48760+16300+19250+4950</f>
        <v>150090</v>
      </c>
      <c r="D62" s="19">
        <v>15000</v>
      </c>
      <c r="E62" s="19">
        <f>C62+D62</f>
        <v>165090</v>
      </c>
    </row>
    <row r="63" spans="1:5" ht="15.75">
      <c r="A63" s="63" t="s">
        <v>35</v>
      </c>
      <c r="B63" s="63"/>
      <c r="C63" s="23">
        <f>SUM(C61:C62)</f>
        <v>53687130</v>
      </c>
      <c r="D63" s="23">
        <f>SUM(D61:D62)</f>
        <v>799140</v>
      </c>
      <c r="E63" s="23">
        <f>SUM(E61:E62)</f>
        <v>54486270</v>
      </c>
    </row>
    <row r="64" ht="15.75">
      <c r="A64" s="16"/>
    </row>
    <row r="65" spans="1:7" ht="15.75">
      <c r="A65" s="7">
        <v>10</v>
      </c>
      <c r="B65" s="62" t="s">
        <v>37</v>
      </c>
      <c r="C65" s="62"/>
      <c r="D65" s="62"/>
      <c r="E65" s="62"/>
      <c r="F65" s="62"/>
      <c r="G65" s="62"/>
    </row>
    <row r="66" spans="1:5" ht="15.75">
      <c r="A66" s="1"/>
      <c r="B66" s="73" t="s">
        <v>31</v>
      </c>
      <c r="C66" s="73"/>
      <c r="D66" s="73"/>
      <c r="E66" s="73"/>
    </row>
    <row r="67" spans="2:5" ht="31.5">
      <c r="B67" s="15" t="s">
        <v>38</v>
      </c>
      <c r="C67" s="15" t="s">
        <v>33</v>
      </c>
      <c r="D67" s="15" t="s">
        <v>34</v>
      </c>
      <c r="E67" s="15" t="s">
        <v>35</v>
      </c>
    </row>
    <row r="68" spans="2:5" ht="15.75">
      <c r="B68" s="15">
        <v>1</v>
      </c>
      <c r="C68" s="15">
        <v>2</v>
      </c>
      <c r="D68" s="15">
        <v>3</v>
      </c>
      <c r="E68" s="15">
        <v>4</v>
      </c>
    </row>
    <row r="69" spans="2:5" s="20" customFormat="1" ht="38.25" customHeight="1" hidden="1">
      <c r="B69" s="17"/>
      <c r="C69" s="21"/>
      <c r="D69" s="21"/>
      <c r="E69" s="21"/>
    </row>
    <row r="70" spans="2:5" ht="15.75">
      <c r="B70" s="22" t="s">
        <v>35</v>
      </c>
      <c r="C70" s="23"/>
      <c r="D70" s="23"/>
      <c r="E70" s="23"/>
    </row>
    <row r="71" ht="10.5" customHeight="1">
      <c r="A71" s="16"/>
    </row>
    <row r="72" spans="1:7" ht="15.75">
      <c r="A72" s="7">
        <v>11</v>
      </c>
      <c r="B72" s="62" t="s">
        <v>39</v>
      </c>
      <c r="C72" s="62"/>
      <c r="D72" s="62"/>
      <c r="E72" s="62"/>
      <c r="F72" s="62"/>
      <c r="G72" s="62"/>
    </row>
    <row r="73" ht="15.75">
      <c r="A73" s="16"/>
    </row>
    <row r="74" spans="1:7" ht="36.75" customHeight="1">
      <c r="A74" s="24" t="s">
        <v>21</v>
      </c>
      <c r="B74" s="24" t="s">
        <v>40</v>
      </c>
      <c r="C74" s="24" t="s">
        <v>41</v>
      </c>
      <c r="D74" s="24" t="s">
        <v>42</v>
      </c>
      <c r="E74" s="24" t="s">
        <v>33</v>
      </c>
      <c r="F74" s="24" t="s">
        <v>34</v>
      </c>
      <c r="G74" s="24" t="s">
        <v>35</v>
      </c>
    </row>
    <row r="75" spans="1:7" ht="15" customHeight="1">
      <c r="A75" s="24">
        <v>1</v>
      </c>
      <c r="B75" s="24">
        <v>2</v>
      </c>
      <c r="C75" s="24">
        <v>3</v>
      </c>
      <c r="D75" s="24">
        <v>4</v>
      </c>
      <c r="E75" s="24">
        <v>5</v>
      </c>
      <c r="F75" s="24">
        <v>6</v>
      </c>
      <c r="G75" s="24">
        <v>7</v>
      </c>
    </row>
    <row r="76" spans="1:7" ht="15.75">
      <c r="A76" s="15">
        <v>1</v>
      </c>
      <c r="B76" s="22" t="s">
        <v>43</v>
      </c>
      <c r="C76" s="15"/>
      <c r="D76" s="15"/>
      <c r="E76" s="15"/>
      <c r="F76" s="15"/>
      <c r="G76" s="15"/>
    </row>
    <row r="77" spans="1:7" s="20" customFormat="1" ht="42" customHeight="1">
      <c r="A77" s="25" t="s">
        <v>44</v>
      </c>
      <c r="B77" s="26" t="s">
        <v>45</v>
      </c>
      <c r="C77" s="17" t="s">
        <v>46</v>
      </c>
      <c r="D77" s="17" t="s">
        <v>47</v>
      </c>
      <c r="E77" s="17">
        <v>7</v>
      </c>
      <c r="F77" s="17">
        <v>7</v>
      </c>
      <c r="G77" s="17">
        <v>7</v>
      </c>
    </row>
    <row r="78" spans="1:7" s="20" customFormat="1" ht="50.25" customHeight="1">
      <c r="A78" s="25" t="s">
        <v>48</v>
      </c>
      <c r="B78" s="26" t="s">
        <v>49</v>
      </c>
      <c r="C78" s="17" t="s">
        <v>50</v>
      </c>
      <c r="D78" s="17" t="s">
        <v>113</v>
      </c>
      <c r="E78" s="21">
        <f>C63</f>
        <v>53687130</v>
      </c>
      <c r="F78" s="19">
        <f>D63</f>
        <v>799140</v>
      </c>
      <c r="G78" s="21">
        <f>E78+F78</f>
        <v>54486270</v>
      </c>
    </row>
    <row r="79" spans="1:7" s="20" customFormat="1" ht="52.5" customHeight="1">
      <c r="A79" s="25" t="s">
        <v>51</v>
      </c>
      <c r="B79" s="26" t="s">
        <v>52</v>
      </c>
      <c r="C79" s="17" t="s">
        <v>53</v>
      </c>
      <c r="D79" s="17" t="s">
        <v>54</v>
      </c>
      <c r="E79" s="17">
        <f>45.25+41.75+96+49.25+27+23+16.5</f>
        <v>298.75</v>
      </c>
      <c r="F79" s="17"/>
      <c r="G79" s="17">
        <f>E79</f>
        <v>298.75</v>
      </c>
    </row>
    <row r="80" spans="1:7" s="20" customFormat="1" ht="24.75" customHeight="1">
      <c r="A80" s="25"/>
      <c r="B80" s="26" t="s">
        <v>55</v>
      </c>
      <c r="C80" s="17" t="s">
        <v>53</v>
      </c>
      <c r="D80" s="17" t="s">
        <v>56</v>
      </c>
      <c r="E80" s="17">
        <f>25.75+25+22+33.5+16+9+11.5</f>
        <v>142.75</v>
      </c>
      <c r="F80" s="17"/>
      <c r="G80" s="17">
        <f>E80</f>
        <v>142.75</v>
      </c>
    </row>
    <row r="81" spans="1:7" ht="15.75">
      <c r="A81" s="15">
        <v>2</v>
      </c>
      <c r="B81" s="22" t="s">
        <v>57</v>
      </c>
      <c r="C81" s="15"/>
      <c r="D81" s="15"/>
      <c r="E81" s="15"/>
      <c r="F81" s="15"/>
      <c r="G81" s="17"/>
    </row>
    <row r="82" spans="1:7" ht="56.25" customHeight="1">
      <c r="A82" s="25" t="s">
        <v>6</v>
      </c>
      <c r="B82" s="26" t="s">
        <v>58</v>
      </c>
      <c r="C82" s="17" t="s">
        <v>59</v>
      </c>
      <c r="D82" s="17" t="s">
        <v>60</v>
      </c>
      <c r="E82" s="17">
        <f>403+789+755+804+451+160</f>
        <v>3362</v>
      </c>
      <c r="F82" s="17"/>
      <c r="G82" s="17">
        <f>E82+F82</f>
        <v>3362</v>
      </c>
    </row>
    <row r="83" spans="1:7" ht="62.25" customHeight="1">
      <c r="A83" s="25" t="s">
        <v>61</v>
      </c>
      <c r="B83" s="26" t="s">
        <v>62</v>
      </c>
      <c r="C83" s="17" t="s">
        <v>59</v>
      </c>
      <c r="D83" s="17" t="s">
        <v>63</v>
      </c>
      <c r="E83" s="17">
        <f>170+700+605+501+260+107</f>
        <v>2343</v>
      </c>
      <c r="F83" s="17"/>
      <c r="G83" s="17">
        <f>E83+F83</f>
        <v>2343</v>
      </c>
    </row>
    <row r="84" spans="1:7" ht="62.25" customHeight="1">
      <c r="A84" s="25" t="s">
        <v>64</v>
      </c>
      <c r="B84" s="26" t="s">
        <v>65</v>
      </c>
      <c r="C84" s="17" t="s">
        <v>66</v>
      </c>
      <c r="D84" s="17" t="s">
        <v>67</v>
      </c>
      <c r="E84" s="17">
        <f>200+360+162+461+490+255+936</f>
        <v>2864</v>
      </c>
      <c r="F84" s="17"/>
      <c r="G84" s="17">
        <f>E84+F84</f>
        <v>2864</v>
      </c>
    </row>
    <row r="85" spans="1:7" ht="22.5" customHeight="1">
      <c r="A85" s="15">
        <v>3</v>
      </c>
      <c r="B85" s="22" t="s">
        <v>68</v>
      </c>
      <c r="C85" s="15"/>
      <c r="D85" s="17"/>
      <c r="E85" s="15"/>
      <c r="F85" s="15"/>
      <c r="G85" s="15"/>
    </row>
    <row r="86" spans="1:7" s="20" customFormat="1" ht="61.5" customHeight="1">
      <c r="A86" s="25" t="s">
        <v>69</v>
      </c>
      <c r="B86" s="26" t="s">
        <v>70</v>
      </c>
      <c r="C86" s="17" t="s">
        <v>71</v>
      </c>
      <c r="D86" s="17" t="s">
        <v>72</v>
      </c>
      <c r="E86" s="27">
        <f>E78/E77</f>
        <v>7669590</v>
      </c>
      <c r="F86" s="27">
        <f>F78/F77</f>
        <v>114162.85714285714</v>
      </c>
      <c r="G86" s="27">
        <f>G78/G77</f>
        <v>7783752.857142857</v>
      </c>
    </row>
    <row r="87" spans="1:7" s="20" customFormat="1" ht="53.25" customHeight="1">
      <c r="A87" s="25" t="s">
        <v>73</v>
      </c>
      <c r="B87" s="28" t="s">
        <v>74</v>
      </c>
      <c r="C87" s="17" t="s">
        <v>71</v>
      </c>
      <c r="D87" s="17" t="s">
        <v>75</v>
      </c>
      <c r="E87" s="27">
        <f>(32692780)/E79/12</f>
        <v>9119.324965132497</v>
      </c>
      <c r="F87" s="27"/>
      <c r="G87" s="27">
        <f>E87</f>
        <v>9119.324965132497</v>
      </c>
    </row>
    <row r="88" spans="1:7" s="20" customFormat="1" ht="48" customHeight="1">
      <c r="A88" s="25" t="s">
        <v>76</v>
      </c>
      <c r="B88" s="28" t="s">
        <v>77</v>
      </c>
      <c r="C88" s="17" t="s">
        <v>71</v>
      </c>
      <c r="D88" s="17"/>
      <c r="E88" s="27">
        <f>E78/E82</f>
        <v>15968.807257584771</v>
      </c>
      <c r="F88" s="27">
        <f>F78/E82</f>
        <v>237.6977989292088</v>
      </c>
      <c r="G88" s="27">
        <f>G78/G82</f>
        <v>16206.505056513979</v>
      </c>
    </row>
    <row r="89" spans="1:7" s="20" customFormat="1" ht="78" customHeight="1">
      <c r="A89" s="25" t="s">
        <v>78</v>
      </c>
      <c r="B89" s="28" t="s">
        <v>114</v>
      </c>
      <c r="C89" s="17" t="s">
        <v>71</v>
      </c>
      <c r="D89" s="17" t="s">
        <v>79</v>
      </c>
      <c r="E89" s="27">
        <f>(1491+1389+1543+1243+910+1708+582)/7</f>
        <v>1266.5714285714287</v>
      </c>
      <c r="F89" s="27"/>
      <c r="G89" s="27">
        <f>E89</f>
        <v>1266.5714285714287</v>
      </c>
    </row>
    <row r="90" spans="1:7" s="20" customFormat="1" ht="12.75" customHeight="1" hidden="1">
      <c r="A90" s="25"/>
      <c r="B90" s="29"/>
      <c r="C90" s="17"/>
      <c r="D90" s="17" t="s">
        <v>80</v>
      </c>
      <c r="E90" s="27"/>
      <c r="F90" s="27"/>
      <c r="G90" s="27"/>
    </row>
    <row r="91" spans="1:7" ht="14.25" customHeight="1">
      <c r="A91" s="15">
        <v>4</v>
      </c>
      <c r="B91" s="22" t="s">
        <v>81</v>
      </c>
      <c r="C91" s="15"/>
      <c r="D91" s="17"/>
      <c r="E91" s="15"/>
      <c r="F91" s="15"/>
      <c r="G91" s="15"/>
    </row>
    <row r="92" spans="1:7" ht="90.75" customHeight="1">
      <c r="A92" s="25" t="s">
        <v>82</v>
      </c>
      <c r="B92" s="30" t="s">
        <v>83</v>
      </c>
      <c r="C92" s="24" t="s">
        <v>59</v>
      </c>
      <c r="D92" s="24" t="s">
        <v>84</v>
      </c>
      <c r="E92" s="24">
        <f>6+8+45+27</f>
        <v>86</v>
      </c>
      <c r="F92" s="24"/>
      <c r="G92" s="24">
        <v>86</v>
      </c>
    </row>
    <row r="93" spans="1:7" ht="75.75" customHeight="1">
      <c r="A93" s="25" t="s">
        <v>85</v>
      </c>
      <c r="B93" s="30" t="s">
        <v>86</v>
      </c>
      <c r="C93" s="24" t="s">
        <v>59</v>
      </c>
      <c r="D93" s="24" t="s">
        <v>87</v>
      </c>
      <c r="E93" s="24">
        <f>120+80+168+67+79+300</f>
        <v>814</v>
      </c>
      <c r="F93" s="24"/>
      <c r="G93" s="24">
        <f>E93</f>
        <v>814</v>
      </c>
    </row>
    <row r="94" spans="1:7" ht="76.5" customHeight="1">
      <c r="A94" s="31" t="s">
        <v>88</v>
      </c>
      <c r="B94" s="32" t="s">
        <v>89</v>
      </c>
      <c r="C94" s="24" t="s">
        <v>90</v>
      </c>
      <c r="D94" s="24" t="s">
        <v>79</v>
      </c>
      <c r="E94" s="24">
        <v>16.5</v>
      </c>
      <c r="F94" s="24"/>
      <c r="G94" s="24">
        <v>16.5</v>
      </c>
    </row>
    <row r="95" spans="1:4" ht="15.75">
      <c r="A95" s="68"/>
      <c r="B95" s="68"/>
      <c r="C95" s="68"/>
      <c r="D95" s="1"/>
    </row>
    <row r="96" spans="1:7" s="36" customFormat="1" ht="33.75" customHeight="1">
      <c r="A96" s="74" t="s">
        <v>101</v>
      </c>
      <c r="B96" s="74"/>
      <c r="C96" s="74"/>
      <c r="D96" s="34"/>
      <c r="E96" s="35"/>
      <c r="F96" s="72" t="s">
        <v>97</v>
      </c>
      <c r="G96" s="72"/>
    </row>
    <row r="97" spans="1:7" s="36" customFormat="1" ht="12.75" customHeight="1">
      <c r="A97" s="37"/>
      <c r="B97" s="38"/>
      <c r="D97" s="39" t="s">
        <v>91</v>
      </c>
      <c r="F97" s="70" t="s">
        <v>92</v>
      </c>
      <c r="G97" s="70"/>
    </row>
    <row r="98" spans="1:4" s="36" customFormat="1" ht="15.75">
      <c r="A98" s="71" t="s">
        <v>93</v>
      </c>
      <c r="B98" s="71"/>
      <c r="C98" s="38"/>
      <c r="D98" s="38"/>
    </row>
    <row r="99" spans="1:7" s="36" customFormat="1" ht="50.25" customHeight="1">
      <c r="A99" s="55" t="s">
        <v>98</v>
      </c>
      <c r="B99" s="55"/>
      <c r="C99" s="55"/>
      <c r="D99" s="34"/>
      <c r="E99" s="35"/>
      <c r="F99" s="72" t="s">
        <v>94</v>
      </c>
      <c r="G99" s="72"/>
    </row>
    <row r="100" spans="1:7" s="36" customFormat="1" ht="13.5" customHeight="1">
      <c r="A100" s="33" t="s">
        <v>99</v>
      </c>
      <c r="B100" s="33"/>
      <c r="C100" s="38"/>
      <c r="D100" s="39" t="s">
        <v>91</v>
      </c>
      <c r="F100" s="70" t="s">
        <v>92</v>
      </c>
      <c r="G100" s="70"/>
    </row>
    <row r="101" spans="1:7" s="36" customFormat="1" ht="13.5" customHeight="1">
      <c r="A101" s="33" t="s">
        <v>100</v>
      </c>
      <c r="B101" s="33"/>
      <c r="C101" s="38"/>
      <c r="D101" s="39"/>
      <c r="F101" s="40"/>
      <c r="G101" s="40"/>
    </row>
    <row r="102" spans="1:2" s="43" customFormat="1" ht="15">
      <c r="A102" s="41" t="s">
        <v>95</v>
      </c>
      <c r="B102" s="42"/>
    </row>
    <row r="103" spans="1:2" s="43" customFormat="1" ht="15.75" customHeight="1">
      <c r="A103" s="41" t="s">
        <v>96</v>
      </c>
      <c r="B103" s="42"/>
    </row>
  </sheetData>
  <sheetProtection/>
  <mergeCells count="78">
    <mergeCell ref="B39:G39"/>
    <mergeCell ref="C26:C27"/>
    <mergeCell ref="D26:G26"/>
    <mergeCell ref="D27:G27"/>
    <mergeCell ref="A28:A29"/>
    <mergeCell ref="C28:C29"/>
    <mergeCell ref="D28:G28"/>
    <mergeCell ref="D29:G29"/>
    <mergeCell ref="A26:A27"/>
    <mergeCell ref="A18:A19"/>
    <mergeCell ref="C18:C19"/>
    <mergeCell ref="D18:G18"/>
    <mergeCell ref="A20:A21"/>
    <mergeCell ref="C20:C21"/>
    <mergeCell ref="D21:G21"/>
    <mergeCell ref="A22:A23"/>
    <mergeCell ref="D12:G12"/>
    <mergeCell ref="D13:G13"/>
    <mergeCell ref="A16:A17"/>
    <mergeCell ref="C16:C17"/>
    <mergeCell ref="D16:G16"/>
    <mergeCell ref="D17:G17"/>
    <mergeCell ref="A14:A15"/>
    <mergeCell ref="C14:C15"/>
    <mergeCell ref="D14:G14"/>
    <mergeCell ref="D15:G15"/>
    <mergeCell ref="F96:G96"/>
    <mergeCell ref="E2:G2"/>
    <mergeCell ref="E4:G4"/>
    <mergeCell ref="E5:G5"/>
    <mergeCell ref="E6:G6"/>
    <mergeCell ref="E7:G7"/>
    <mergeCell ref="A9:G9"/>
    <mergeCell ref="A10:G10"/>
    <mergeCell ref="A12:A13"/>
    <mergeCell ref="C12:C13"/>
    <mergeCell ref="A63:B63"/>
    <mergeCell ref="F97:G97"/>
    <mergeCell ref="A98:B98"/>
    <mergeCell ref="F99:G99"/>
    <mergeCell ref="F100:G100"/>
    <mergeCell ref="B65:G65"/>
    <mergeCell ref="B66:E66"/>
    <mergeCell ref="B72:G72"/>
    <mergeCell ref="A95:C95"/>
    <mergeCell ref="A96:C96"/>
    <mergeCell ref="B52:D52"/>
    <mergeCell ref="B53:G53"/>
    <mergeCell ref="B54:G54"/>
    <mergeCell ref="B55:G55"/>
    <mergeCell ref="B57:G57"/>
    <mergeCell ref="B58:E58"/>
    <mergeCell ref="B44:G44"/>
    <mergeCell ref="B47:G47"/>
    <mergeCell ref="B48:G48"/>
    <mergeCell ref="B49:G49"/>
    <mergeCell ref="B50:G50"/>
    <mergeCell ref="B51:G51"/>
    <mergeCell ref="B41:G41"/>
    <mergeCell ref="B42:G42"/>
    <mergeCell ref="B43:G43"/>
    <mergeCell ref="B46:G46"/>
    <mergeCell ref="D19:G19"/>
    <mergeCell ref="D20:G20"/>
    <mergeCell ref="B32:G32"/>
    <mergeCell ref="B33:G33"/>
    <mergeCell ref="B37:G37"/>
    <mergeCell ref="E30:G30"/>
    <mergeCell ref="E31:G31"/>
    <mergeCell ref="A99:C99"/>
    <mergeCell ref="C22:C23"/>
    <mergeCell ref="D22:G22"/>
    <mergeCell ref="D23:G23"/>
    <mergeCell ref="A24:A25"/>
    <mergeCell ref="C24:C25"/>
    <mergeCell ref="D24:G24"/>
    <mergeCell ref="D25:G25"/>
    <mergeCell ref="B40:G40"/>
  </mergeCells>
  <printOptions/>
  <pageMargins left="0.1968503937007874" right="0.15748031496062992" top="0.5118110236220472" bottom="0.2755905511811024" header="0.31496062992125984" footer="0.31496062992125984"/>
  <pageSetup fitToHeight="3" horizontalDpi="600" verticalDpi="600" orientation="landscape" paperSize="9" scale="85" r:id="rId1"/>
  <rowBreaks count="3" manualBreakCount="3">
    <brk id="37" max="7" man="1"/>
    <brk id="63" max="7" man="1"/>
    <brk id="8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zoomScalePageLayoutView="0" workbookViewId="0" topLeftCell="A1">
      <selection activeCell="D44" sqref="D44"/>
    </sheetView>
  </sheetViews>
  <sheetFormatPr defaultColWidth="9.140625" defaultRowHeight="15"/>
  <cols>
    <col min="1" max="1" width="6.00390625" style="80" bestFit="1" customWidth="1"/>
    <col min="2" max="2" width="45.8515625" style="80" customWidth="1"/>
    <col min="3" max="3" width="9.8515625" style="80" customWidth="1"/>
    <col min="4" max="4" width="20.00390625" style="80" customWidth="1"/>
    <col min="5" max="6" width="16.00390625" style="80" customWidth="1"/>
    <col min="7" max="7" width="22.421875" style="80" customWidth="1"/>
    <col min="8" max="16384" width="9.140625" style="82" customWidth="1"/>
  </cols>
  <sheetData>
    <row r="1" spans="2:7" ht="49.5" customHeight="1">
      <c r="B1" s="81" t="s">
        <v>136</v>
      </c>
      <c r="C1" s="81"/>
      <c r="D1" s="81"/>
      <c r="E1" s="81"/>
      <c r="F1" s="81"/>
      <c r="G1" s="81"/>
    </row>
    <row r="2" spans="2:7" ht="15.75">
      <c r="B2" s="83" t="s">
        <v>148</v>
      </c>
      <c r="C2" s="83"/>
      <c r="D2" s="83"/>
      <c r="E2" s="83"/>
      <c r="F2" s="83"/>
      <c r="G2" s="83"/>
    </row>
    <row r="4" spans="2:7" ht="15.75">
      <c r="B4" s="84" t="s">
        <v>137</v>
      </c>
      <c r="C4" s="84"/>
      <c r="D4" s="84"/>
      <c r="E4" s="84"/>
      <c r="F4" s="84"/>
      <c r="G4" s="84"/>
    </row>
    <row r="5" spans="2:7" ht="78.75">
      <c r="B5" s="85"/>
      <c r="C5" s="85"/>
      <c r="D5" s="85"/>
      <c r="E5" s="86" t="s">
        <v>138</v>
      </c>
      <c r="F5" s="86" t="s">
        <v>139</v>
      </c>
      <c r="G5" s="86" t="s">
        <v>140</v>
      </c>
    </row>
    <row r="6" spans="2:7" ht="15.75">
      <c r="B6" s="87" t="s">
        <v>141</v>
      </c>
      <c r="C6" s="87"/>
      <c r="D6" s="87"/>
      <c r="E6" s="88">
        <f>E7+E8</f>
        <v>54486270</v>
      </c>
      <c r="F6" s="88">
        <f>F7+F8</f>
        <v>54486270</v>
      </c>
      <c r="G6" s="88">
        <f aca="true" t="shared" si="0" ref="G6:G11">F6-E6</f>
        <v>0</v>
      </c>
    </row>
    <row r="7" spans="2:7" ht="15.75">
      <c r="B7" s="87" t="s">
        <v>33</v>
      </c>
      <c r="C7" s="87"/>
      <c r="D7" s="87"/>
      <c r="E7" s="89">
        <v>53687130</v>
      </c>
      <c r="F7" s="89">
        <v>53687130</v>
      </c>
      <c r="G7" s="88">
        <f t="shared" si="0"/>
        <v>0</v>
      </c>
    </row>
    <row r="8" spans="2:7" ht="15.75">
      <c r="B8" s="87" t="s">
        <v>34</v>
      </c>
      <c r="C8" s="87"/>
      <c r="D8" s="87"/>
      <c r="E8" s="89">
        <v>799140</v>
      </c>
      <c r="F8" s="89">
        <v>799140</v>
      </c>
      <c r="G8" s="88">
        <f t="shared" si="0"/>
        <v>0</v>
      </c>
    </row>
    <row r="9" spans="2:7" ht="15.75">
      <c r="B9" s="90" t="s">
        <v>142</v>
      </c>
      <c r="C9" s="90"/>
      <c r="D9" s="90"/>
      <c r="E9" s="91">
        <f>E10+E11</f>
        <v>0</v>
      </c>
      <c r="F9" s="91">
        <f>F10+F11</f>
        <v>0</v>
      </c>
      <c r="G9" s="92">
        <f t="shared" si="0"/>
        <v>0</v>
      </c>
    </row>
    <row r="10" spans="2:7" ht="15.75">
      <c r="B10" s="90" t="s">
        <v>143</v>
      </c>
      <c r="C10" s="90"/>
      <c r="D10" s="90"/>
      <c r="E10" s="93">
        <v>0</v>
      </c>
      <c r="F10" s="93">
        <v>0</v>
      </c>
      <c r="G10" s="92">
        <f t="shared" si="0"/>
        <v>0</v>
      </c>
    </row>
    <row r="11" spans="2:7" ht="15.75">
      <c r="B11" s="90" t="s">
        <v>144</v>
      </c>
      <c r="C11" s="90"/>
      <c r="D11" s="90"/>
      <c r="E11" s="91">
        <v>0</v>
      </c>
      <c r="F11" s="91">
        <v>0</v>
      </c>
      <c r="G11" s="92">
        <f t="shared" si="0"/>
        <v>0</v>
      </c>
    </row>
    <row r="13" spans="1:7" ht="15.75">
      <c r="A13" s="50"/>
      <c r="B13" s="94" t="s">
        <v>39</v>
      </c>
      <c r="C13" s="94"/>
      <c r="D13" s="94"/>
      <c r="E13" s="94"/>
      <c r="F13" s="94"/>
      <c r="G13" s="94"/>
    </row>
    <row r="14" spans="1:7" ht="89.25">
      <c r="A14" s="17" t="s">
        <v>21</v>
      </c>
      <c r="B14" s="17" t="s">
        <v>40</v>
      </c>
      <c r="C14" s="17" t="s">
        <v>41</v>
      </c>
      <c r="D14" s="17" t="s">
        <v>42</v>
      </c>
      <c r="E14" s="17" t="s">
        <v>145</v>
      </c>
      <c r="F14" s="17" t="s">
        <v>146</v>
      </c>
      <c r="G14" s="17" t="s">
        <v>147</v>
      </c>
    </row>
    <row r="15" spans="1:7" ht="12.75">
      <c r="A15" s="95">
        <v>1</v>
      </c>
      <c r="B15" s="95">
        <v>2</v>
      </c>
      <c r="C15" s="95">
        <v>3</v>
      </c>
      <c r="D15" s="95">
        <v>4</v>
      </c>
      <c r="E15" s="95">
        <v>5</v>
      </c>
      <c r="F15" s="95">
        <v>6</v>
      </c>
      <c r="G15" s="95">
        <v>7</v>
      </c>
    </row>
    <row r="16" spans="1:7" s="97" customFormat="1" ht="15.75">
      <c r="A16" s="51">
        <v>1</v>
      </c>
      <c r="B16" s="22" t="s">
        <v>43</v>
      </c>
      <c r="C16" s="51"/>
      <c r="D16" s="51"/>
      <c r="E16" s="51"/>
      <c r="F16" s="96"/>
      <c r="G16" s="17"/>
    </row>
    <row r="17" spans="1:7" s="97" customFormat="1" ht="38.25">
      <c r="A17" s="25" t="s">
        <v>44</v>
      </c>
      <c r="B17" s="26" t="s">
        <v>45</v>
      </c>
      <c r="C17" s="17" t="s">
        <v>46</v>
      </c>
      <c r="D17" s="17" t="s">
        <v>47</v>
      </c>
      <c r="E17" s="17">
        <v>7</v>
      </c>
      <c r="F17" s="17">
        <v>7</v>
      </c>
      <c r="G17" s="17">
        <f>F17-E17</f>
        <v>0</v>
      </c>
    </row>
    <row r="18" spans="1:7" s="97" customFormat="1" ht="38.25">
      <c r="A18" s="25" t="s">
        <v>48</v>
      </c>
      <c r="B18" s="26" t="s">
        <v>49</v>
      </c>
      <c r="C18" s="17" t="s">
        <v>50</v>
      </c>
      <c r="D18" s="17" t="s">
        <v>113</v>
      </c>
      <c r="E18" s="21">
        <f>E6</f>
        <v>54486270</v>
      </c>
      <c r="F18" s="21">
        <f>F6</f>
        <v>54486270</v>
      </c>
      <c r="G18" s="27"/>
    </row>
    <row r="19" spans="1:7" s="97" customFormat="1" ht="38.25">
      <c r="A19" s="25" t="s">
        <v>51</v>
      </c>
      <c r="B19" s="26" t="s">
        <v>52</v>
      </c>
      <c r="C19" s="17" t="s">
        <v>53</v>
      </c>
      <c r="D19" s="17" t="s">
        <v>54</v>
      </c>
      <c r="E19" s="17">
        <v>298.75</v>
      </c>
      <c r="F19" s="17">
        <v>298.75</v>
      </c>
      <c r="G19" s="27">
        <f aca="true" t="shared" si="1" ref="G19:G33">F19-E19</f>
        <v>0</v>
      </c>
    </row>
    <row r="20" spans="1:7" s="97" customFormat="1" ht="25.5">
      <c r="A20" s="25"/>
      <c r="B20" s="26" t="s">
        <v>55</v>
      </c>
      <c r="C20" s="17" t="s">
        <v>53</v>
      </c>
      <c r="D20" s="17" t="s">
        <v>56</v>
      </c>
      <c r="E20" s="17">
        <v>142.75</v>
      </c>
      <c r="F20" s="17">
        <v>142.75</v>
      </c>
      <c r="G20" s="27"/>
    </row>
    <row r="21" spans="1:7" s="97" customFormat="1" ht="15.75">
      <c r="A21" s="51">
        <v>2</v>
      </c>
      <c r="B21" s="22" t="s">
        <v>57</v>
      </c>
      <c r="C21" s="51"/>
      <c r="D21" s="51"/>
      <c r="E21" s="51"/>
      <c r="F21" s="51"/>
      <c r="G21" s="27">
        <f t="shared" si="1"/>
        <v>0</v>
      </c>
    </row>
    <row r="22" spans="1:7" s="97" customFormat="1" ht="38.25">
      <c r="A22" s="25" t="s">
        <v>6</v>
      </c>
      <c r="B22" s="26" t="s">
        <v>58</v>
      </c>
      <c r="C22" s="17" t="s">
        <v>59</v>
      </c>
      <c r="D22" s="17" t="s">
        <v>60</v>
      </c>
      <c r="E22" s="17">
        <v>3362</v>
      </c>
      <c r="F22" s="17">
        <v>3362</v>
      </c>
      <c r="G22" s="27">
        <f t="shared" si="1"/>
        <v>0</v>
      </c>
    </row>
    <row r="23" spans="1:7" s="97" customFormat="1" ht="51">
      <c r="A23" s="25" t="s">
        <v>61</v>
      </c>
      <c r="B23" s="26" t="s">
        <v>62</v>
      </c>
      <c r="C23" s="17" t="s">
        <v>59</v>
      </c>
      <c r="D23" s="17" t="s">
        <v>63</v>
      </c>
      <c r="E23" s="17">
        <v>2343</v>
      </c>
      <c r="F23" s="17">
        <v>2343</v>
      </c>
      <c r="G23" s="27">
        <f t="shared" si="1"/>
        <v>0</v>
      </c>
    </row>
    <row r="24" spans="1:7" s="97" customFormat="1" ht="51">
      <c r="A24" s="25" t="s">
        <v>64</v>
      </c>
      <c r="B24" s="26" t="s">
        <v>65</v>
      </c>
      <c r="C24" s="17" t="s">
        <v>66</v>
      </c>
      <c r="D24" s="17" t="s">
        <v>67</v>
      </c>
      <c r="E24" s="17">
        <v>2864</v>
      </c>
      <c r="F24" s="17">
        <v>2864</v>
      </c>
      <c r="G24" s="27">
        <f t="shared" si="1"/>
        <v>0</v>
      </c>
    </row>
    <row r="25" spans="1:7" ht="15.75">
      <c r="A25" s="51">
        <v>3</v>
      </c>
      <c r="B25" s="22" t="s">
        <v>68</v>
      </c>
      <c r="C25" s="51"/>
      <c r="D25" s="17"/>
      <c r="E25" s="51"/>
      <c r="F25" s="51"/>
      <c r="G25" s="27"/>
    </row>
    <row r="26" spans="1:7" ht="51">
      <c r="A26" s="25" t="s">
        <v>69</v>
      </c>
      <c r="B26" s="26" t="s">
        <v>70</v>
      </c>
      <c r="C26" s="17" t="s">
        <v>71</v>
      </c>
      <c r="D26" s="17" t="s">
        <v>72</v>
      </c>
      <c r="E26" s="27">
        <f>E18/E17</f>
        <v>7783752.857142857</v>
      </c>
      <c r="F26" s="27">
        <f>F18/F17</f>
        <v>7783752.857142857</v>
      </c>
      <c r="G26" s="27">
        <f t="shared" si="1"/>
        <v>0</v>
      </c>
    </row>
    <row r="27" spans="1:7" ht="51">
      <c r="A27" s="25" t="s">
        <v>73</v>
      </c>
      <c r="B27" s="28" t="s">
        <v>74</v>
      </c>
      <c r="C27" s="17" t="s">
        <v>71</v>
      </c>
      <c r="D27" s="17" t="s">
        <v>75</v>
      </c>
      <c r="E27" s="27">
        <v>9119</v>
      </c>
      <c r="F27" s="27">
        <v>9119</v>
      </c>
      <c r="G27" s="27">
        <f t="shared" si="1"/>
        <v>0</v>
      </c>
    </row>
    <row r="28" spans="1:7" ht="38.25">
      <c r="A28" s="25" t="s">
        <v>76</v>
      </c>
      <c r="B28" s="28" t="s">
        <v>77</v>
      </c>
      <c r="C28" s="17" t="s">
        <v>71</v>
      </c>
      <c r="D28" s="17"/>
      <c r="E28" s="27">
        <v>16207</v>
      </c>
      <c r="F28" s="27">
        <v>16207</v>
      </c>
      <c r="G28" s="27">
        <f t="shared" si="1"/>
        <v>0</v>
      </c>
    </row>
    <row r="29" spans="1:7" ht="63.75">
      <c r="A29" s="25" t="s">
        <v>78</v>
      </c>
      <c r="B29" s="28" t="s">
        <v>114</v>
      </c>
      <c r="C29" s="17" t="s">
        <v>71</v>
      </c>
      <c r="D29" s="17" t="s">
        <v>149</v>
      </c>
      <c r="E29" s="27">
        <v>1266.5714285714287</v>
      </c>
      <c r="F29" s="27">
        <v>1266.5714285714287</v>
      </c>
      <c r="G29" s="27">
        <f t="shared" si="1"/>
        <v>0</v>
      </c>
    </row>
    <row r="30" spans="1:7" ht="15.75">
      <c r="A30" s="51">
        <v>4</v>
      </c>
      <c r="B30" s="22" t="s">
        <v>81</v>
      </c>
      <c r="C30" s="51"/>
      <c r="D30" s="17"/>
      <c r="E30" s="51"/>
      <c r="F30" s="51"/>
      <c r="G30" s="27"/>
    </row>
    <row r="31" spans="1:7" ht="75">
      <c r="A31" s="25" t="s">
        <v>82</v>
      </c>
      <c r="B31" s="30" t="s">
        <v>83</v>
      </c>
      <c r="C31" s="24" t="s">
        <v>59</v>
      </c>
      <c r="D31" s="24" t="s">
        <v>84</v>
      </c>
      <c r="E31" s="24">
        <v>86</v>
      </c>
      <c r="F31" s="24">
        <v>86</v>
      </c>
      <c r="G31" s="27">
        <f t="shared" si="1"/>
        <v>0</v>
      </c>
    </row>
    <row r="32" spans="1:7" ht="60">
      <c r="A32" s="25" t="s">
        <v>85</v>
      </c>
      <c r="B32" s="30" t="s">
        <v>86</v>
      </c>
      <c r="C32" s="24" t="s">
        <v>59</v>
      </c>
      <c r="D32" s="24" t="s">
        <v>87</v>
      </c>
      <c r="E32" s="24">
        <v>814</v>
      </c>
      <c r="F32" s="24">
        <v>814</v>
      </c>
      <c r="G32" s="27">
        <f t="shared" si="1"/>
        <v>0</v>
      </c>
    </row>
    <row r="33" spans="1:7" ht="60">
      <c r="A33" s="31" t="s">
        <v>88</v>
      </c>
      <c r="B33" s="32" t="s">
        <v>89</v>
      </c>
      <c r="C33" s="24" t="s">
        <v>90</v>
      </c>
      <c r="D33" s="24" t="s">
        <v>79</v>
      </c>
      <c r="E33" s="24">
        <v>16.5</v>
      </c>
      <c r="F33" s="24">
        <v>16.5</v>
      </c>
      <c r="G33" s="27">
        <f t="shared" si="1"/>
        <v>0</v>
      </c>
    </row>
  </sheetData>
  <sheetProtection/>
  <mergeCells count="11">
    <mergeCell ref="B8:D8"/>
    <mergeCell ref="B9:D9"/>
    <mergeCell ref="B10:D10"/>
    <mergeCell ref="B11:D11"/>
    <mergeCell ref="B13:G13"/>
    <mergeCell ref="B1:G1"/>
    <mergeCell ref="B2:G2"/>
    <mergeCell ref="B4:G4"/>
    <mergeCell ref="B5:D5"/>
    <mergeCell ref="B6:D6"/>
    <mergeCell ref="B7:D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2020-02-14T09:40:30Z</cp:lastPrinted>
  <dcterms:created xsi:type="dcterms:W3CDTF">2020-01-20T07:47:35Z</dcterms:created>
  <dcterms:modified xsi:type="dcterms:W3CDTF">2020-02-24T09:44:32Z</dcterms:modified>
  <cp:category/>
  <cp:version/>
  <cp:contentType/>
  <cp:contentStatus/>
</cp:coreProperties>
</file>